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eirer-Melinz\Desktop\"/>
    </mc:Choice>
  </mc:AlternateContent>
  <xr:revisionPtr revIDLastSave="0" documentId="8_{6D3EA841-F374-4F6C-887E-E659A7DE1F38}" xr6:coauthVersionLast="47" xr6:coauthVersionMax="47" xr10:uidLastSave="{00000000-0000-0000-0000-000000000000}"/>
  <bookViews>
    <workbookView xWindow="-30990" yWindow="1515" windowWidth="28800" windowHeight="15345" activeTab="1" xr2:uid="{00000000-000D-0000-FFFF-FFFF00000000}"/>
  </bookViews>
  <sheets>
    <sheet name="Erläuterungen" sheetId="2" r:id="rId1"/>
    <sheet name="Berechnungen" sheetId="1" r:id="rId2"/>
  </sheets>
  <definedNames>
    <definedName name="_xlnm.Print_Area" localSheetId="1">Berechnungen!$B$1:$F$80</definedName>
    <definedName name="_xlnm.Print_Area" localSheetId="0">Erläuterungen!$A$2:$U$104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1" l="1"/>
  <c r="D47" i="1"/>
  <c r="D20" i="1"/>
  <c r="D42" i="1"/>
  <c r="C13" i="1" l="1"/>
  <c r="C14" i="1"/>
  <c r="F63" i="1"/>
  <c r="F78" i="1"/>
  <c r="F79" i="1"/>
  <c r="F65" i="1"/>
  <c r="F64" i="1"/>
  <c r="D60" i="1"/>
  <c r="F36" i="1" l="1"/>
  <c r="D12" i="1"/>
  <c r="F30" i="1"/>
  <c r="D23" i="1" l="1"/>
  <c r="F24" i="1"/>
  <c r="F32" i="1" l="1"/>
  <c r="C56" i="1" l="1"/>
  <c r="F17" i="1"/>
  <c r="F80" i="1" l="1"/>
  <c r="F29" i="1"/>
  <c r="F34" i="1"/>
  <c r="F33" i="1"/>
  <c r="F35" i="1"/>
  <c r="F38" i="1"/>
  <c r="F37" i="1"/>
  <c r="F39" i="1"/>
  <c r="F40" i="1"/>
  <c r="F41" i="1"/>
  <c r="C57" i="1"/>
  <c r="F18" i="1"/>
  <c r="F19" i="1"/>
  <c r="F25" i="1" l="1"/>
  <c r="F26" i="1" s="1"/>
  <c r="F21" i="1"/>
  <c r="F56" i="1"/>
  <c r="E56" i="1"/>
  <c r="F57" i="1"/>
  <c r="E57" i="1"/>
  <c r="F31" i="1"/>
  <c r="F45" i="1"/>
  <c r="F46" i="1"/>
  <c r="D48" i="1" l="1"/>
  <c r="C58" i="1"/>
  <c r="F28" i="1"/>
  <c r="D43" i="1" l="1"/>
  <c r="D50" i="1" s="1"/>
  <c r="C51" i="1" s="1"/>
  <c r="D66" i="1" l="1"/>
  <c r="C67" i="1" s="1"/>
  <c r="E75" i="1" l="1"/>
  <c r="F75" i="1" s="1"/>
  <c r="C59" i="1"/>
  <c r="C60" i="1"/>
  <c r="E58" i="1"/>
  <c r="F58" i="1"/>
  <c r="E60" i="1" l="1"/>
  <c r="F59" i="1"/>
  <c r="F60" i="1"/>
  <c r="E59" i="1" l="1"/>
</calcChain>
</file>

<file path=xl/sharedStrings.xml><?xml version="1.0" encoding="utf-8"?>
<sst xmlns="http://schemas.openxmlformats.org/spreadsheetml/2006/main" count="245" uniqueCount="171">
  <si>
    <t>Bauplatzfläche</t>
  </si>
  <si>
    <t>Bruttogeschoßfläche</t>
  </si>
  <si>
    <t>Grüne Infrastruktur</t>
  </si>
  <si>
    <t>Dach extensiv begrünt</t>
  </si>
  <si>
    <t>Fassadenbegrünung bodengebunden</t>
  </si>
  <si>
    <t>Bebauungsdichte (BBD)</t>
  </si>
  <si>
    <t>Bebauungsgrad (BBG)</t>
  </si>
  <si>
    <t>freistehende Sträucher Anzahl</t>
  </si>
  <si>
    <t>Anzahl</t>
  </si>
  <si>
    <t>lfm</t>
  </si>
  <si>
    <t xml:space="preserve">Staudenbeete, Strauchhecken und Hecken </t>
  </si>
  <si>
    <t>IST</t>
  </si>
  <si>
    <t>DIFFERENZ IST - SOLL</t>
  </si>
  <si>
    <t>Beitrag zur Klimawandelanpassung</t>
  </si>
  <si>
    <t>Faktor</t>
  </si>
  <si>
    <t>Baugrundstücks-preis lt. Statistik Austria</t>
  </si>
  <si>
    <t>ab 0,5</t>
  </si>
  <si>
    <t>ab 0,6</t>
  </si>
  <si>
    <t>ab 0,7</t>
  </si>
  <si>
    <t>ab 0,8</t>
  </si>
  <si>
    <t>Beitrag zur sozialen Infrastruktur</t>
  </si>
  <si>
    <t>Betrag:</t>
  </si>
  <si>
    <t>A</t>
  </si>
  <si>
    <t>B</t>
  </si>
  <si>
    <t>D</t>
  </si>
  <si>
    <t>G</t>
  </si>
  <si>
    <t>G1</t>
  </si>
  <si>
    <t>G2</t>
  </si>
  <si>
    <t>G3</t>
  </si>
  <si>
    <t>G5</t>
  </si>
  <si>
    <t>G7</t>
  </si>
  <si>
    <t>G8</t>
  </si>
  <si>
    <t>G9</t>
  </si>
  <si>
    <t>G10</t>
  </si>
  <si>
    <t>G11</t>
  </si>
  <si>
    <t>G12</t>
  </si>
  <si>
    <t>G13</t>
  </si>
  <si>
    <t>G14</t>
  </si>
  <si>
    <t>G15</t>
  </si>
  <si>
    <r>
      <t>G</t>
    </r>
    <r>
      <rPr>
        <vertAlign val="subscript"/>
        <sz val="11"/>
        <color theme="1"/>
        <rFont val="Calibri"/>
        <family val="2"/>
        <scheme val="minor"/>
      </rPr>
      <t>unbereinigt</t>
    </r>
  </si>
  <si>
    <r>
      <t>G</t>
    </r>
    <r>
      <rPr>
        <vertAlign val="subscript"/>
        <sz val="11"/>
        <color theme="1"/>
        <rFont val="Calibri"/>
        <family val="2"/>
        <scheme val="minor"/>
      </rPr>
      <t>bereinigt</t>
    </r>
  </si>
  <si>
    <t>Grad</t>
  </si>
  <si>
    <t>E=B/A</t>
  </si>
  <si>
    <t>F=D/A</t>
  </si>
  <si>
    <t>V</t>
  </si>
  <si>
    <t>V1</t>
  </si>
  <si>
    <t>V2</t>
  </si>
  <si>
    <t>V3</t>
  </si>
  <si>
    <t>V4</t>
  </si>
  <si>
    <t>KONTROLLE</t>
  </si>
  <si>
    <r>
      <t>m</t>
    </r>
    <r>
      <rPr>
        <vertAlign val="superscript"/>
        <sz val="9"/>
        <color theme="1"/>
        <rFont val="Calibri"/>
        <family val="2"/>
        <scheme val="minor"/>
      </rPr>
      <t>2</t>
    </r>
  </si>
  <si>
    <r>
      <t>m</t>
    </r>
    <r>
      <rPr>
        <vertAlign val="superscript"/>
        <sz val="10"/>
        <color theme="1"/>
        <rFont val="Calibri"/>
        <family val="2"/>
        <scheme val="minor"/>
      </rPr>
      <t>2</t>
    </r>
  </si>
  <si>
    <t>Eingabe durch Bauwerber</t>
  </si>
  <si>
    <t>Blaue Infrastruktur</t>
  </si>
  <si>
    <t>Bauplatz/Bebauung</t>
  </si>
  <si>
    <t>GFF</t>
  </si>
  <si>
    <t>Naturnahe Wasserfläche (Naturteich), Retentionsgärten</t>
  </si>
  <si>
    <r>
      <t>Wohnnutzfläche (m</t>
    </r>
    <r>
      <rPr>
        <b/>
        <vertAlign val="superscript"/>
        <sz val="10"/>
        <color theme="1"/>
        <rFont val="Calibri"/>
        <family val="2"/>
        <scheme val="minor"/>
      </rPr>
      <t>2</t>
    </r>
    <r>
      <rPr>
        <b/>
        <sz val="10"/>
        <color theme="1"/>
        <rFont val="Calibri"/>
        <family val="2"/>
        <scheme val="minor"/>
      </rPr>
      <t>)</t>
    </r>
  </si>
  <si>
    <t>Sozialer Wohnbau:</t>
  </si>
  <si>
    <t>Bodengebundene Versiegelung</t>
  </si>
  <si>
    <t>Wasserdurchlässige Flächen (Schotter, Schotterrasen, Rasenfugensteine, Terraway)</t>
  </si>
  <si>
    <t>Vollversiegelt - wasserundurchlässig (Asphalt, Beton, Pflaster im Mörtelbett)</t>
  </si>
  <si>
    <t>Teilversiegelt ( Pflaster, Platten im Sand-, Schotterunterbau, Drainagebelag, wassergebundene Decke)</t>
  </si>
  <si>
    <t>Künstliche Becken, Springbrunnen,Wasserflächen (ausgenommen Swimmingpools)</t>
  </si>
  <si>
    <t>Fassadengebundene modulare bzw. vollflächige Vegetationsträger</t>
  </si>
  <si>
    <t>Erläuterungen:</t>
  </si>
  <si>
    <t>Bauplatzfläche:</t>
  </si>
  <si>
    <t>Bruttogeschoßfläche:</t>
  </si>
  <si>
    <t>Bebaute Fläche:</t>
  </si>
  <si>
    <t>Bebauungsdichte (BBD):</t>
  </si>
  <si>
    <t>Bebauungsgrad (BBG):</t>
  </si>
  <si>
    <t>ab 0,4</t>
  </si>
  <si>
    <t>RICHTWERT</t>
  </si>
  <si>
    <t>Bodenversiegelung unbebauter Flächen unbereinigt</t>
  </si>
  <si>
    <t>Unbaute Fläche</t>
  </si>
  <si>
    <t>Bebaute Fläche</t>
  </si>
  <si>
    <t>Grünflächen bodengebunden (Rasen, Wiese) sowie auf Tiefgaragen, Kellern mit mehr als 150cm durchwurzelbarem Substrat</t>
  </si>
  <si>
    <t>Dach semi-intensiv begrünt, Dicke des Begrünungsaufbaues &gt;20cm gesamt</t>
  </si>
  <si>
    <t>Freistehende Grüne Wände</t>
  </si>
  <si>
    <t>Fassadenbegrünungen erweitern und ergänzen andere Grünflächen und können als Bonus zum GFF gerechnet werden.</t>
  </si>
  <si>
    <t>Bäume, Sträucher und Hecken sind für das Mikroklima sehr wertvoll und können als weiterer Bonus zum GFF gerechnet werden.</t>
  </si>
  <si>
    <t>Grünflächenfaktor (GFF):</t>
  </si>
  <si>
    <t>Die überdeckte Fläche des Baugrundstückes, die durch die lotrechte Projektion der äußersten Begrenzung des Grundrisses der oberirdischen Teile von Gebäuden entsteht.</t>
  </si>
  <si>
    <t>Terrasse (teilversiegelt)</t>
  </si>
  <si>
    <r>
      <t>in m</t>
    </r>
    <r>
      <rPr>
        <vertAlign val="superscript"/>
        <sz val="11"/>
        <color theme="1"/>
        <rFont val="Calibri"/>
        <family val="2"/>
        <scheme val="minor"/>
      </rPr>
      <t>2</t>
    </r>
  </si>
  <si>
    <t>Projektflächen:</t>
  </si>
  <si>
    <t>Grünfläche bodengebunden</t>
  </si>
  <si>
    <t>Zufahrt (Rasenfugensteine)</t>
  </si>
  <si>
    <t>Dachfläche begrünt (25cm)</t>
  </si>
  <si>
    <t>Laubbäume - Stammdurchmesser bis  25cm</t>
  </si>
  <si>
    <t>Laubbäume - Stammdurchmesser über  25cm</t>
  </si>
  <si>
    <t>Berechnungsbeispiele - Grünflächenfaktor:</t>
  </si>
  <si>
    <t>Erforderlicher GFF = 0,8</t>
  </si>
  <si>
    <t>Natürlich gewachsener Boden ist eine wertvolle Ressource und wird daher mit Faktor 1 gewichtet.</t>
  </si>
  <si>
    <r>
      <t>Grünfläche bereinigt (m</t>
    </r>
    <r>
      <rPr>
        <vertAlign val="superscript"/>
        <sz val="11"/>
        <color theme="1"/>
        <rFont val="Calibri"/>
        <family val="2"/>
        <scheme val="minor"/>
      </rPr>
      <t>2</t>
    </r>
    <r>
      <rPr>
        <sz val="11"/>
        <color theme="1"/>
        <rFont val="Calibri"/>
        <family val="2"/>
        <scheme val="minor"/>
      </rPr>
      <t>):</t>
    </r>
  </si>
  <si>
    <t xml:space="preserve">Unter der Vorraussetzung, dass der erforderliche GFF mit vertretbaren Maßnahmen am jeweiligen Bauplatz nicht realisierbar ist, können Begrünungsmaßnahemen im öffentlichen Raum in Absprache mit der Gemeinde als Bonus zum GFF gerechnet werden. </t>
  </si>
  <si>
    <t>Es können begrünte Beschattungsmaßnahmen für Wege im öffentlichen Raum mit der Gesamtfläche (horizontale + vertikale Flächen), sowie Baumpflanzungen nach Stückanzahl und Qualität berücksichtigt werden.</t>
  </si>
  <si>
    <t>Grünfläche bereinigt +:</t>
  </si>
  <si>
    <t>Grünflächenfaktor (GFF) bereinigt +:</t>
  </si>
  <si>
    <t>Begrünte Infrastruktur im öffentlichen Raum zur Beschattung von Wegen, udgl. (Gesamtfläche)</t>
  </si>
  <si>
    <t>+ Ausnahmeregelung:
In Absprache mit der Gemeinde können im Anlassfall die folgenden Begrünungsmaßnahmen im öffentlichen Raum mitberücksichtigt werden.</t>
  </si>
  <si>
    <t>+ Ausnahme: In Absprache mit der Gemeinde können bei Sonderfällen Begrünungsmaßnahmen im öffentlichen Raum mitberücksichtigt werden.</t>
  </si>
  <si>
    <t>Differenz zur erforderlichen Grünfläche (m²)</t>
  </si>
  <si>
    <t>Projektbezeichnung:</t>
  </si>
  <si>
    <t>Datum:</t>
  </si>
  <si>
    <t>Begrünte Dachflächen bieten mirkroklimatische Vorteile und speichern Wasser und können gewichtet nach der Dicke des Begrünungsaufbaues zum GFF gerechnet werden.</t>
  </si>
  <si>
    <t>Wasserflächen dienen der Retention und Verdunstung und können gewichtet zum GFF gerechnet werden.</t>
  </si>
  <si>
    <t xml:space="preserve">GFF bereinigt: </t>
  </si>
  <si>
    <t>Die für die Errichtung von Bauten geeignete Grundstücksfläche nach Abzug von Grundabtretungen für Verkehrsflächen nach dem Steiermärkischen Baugesetz (§ 1 Abs. 2 Bebauungsdichteverordnung 1993, LGBL. Nr. 38/1993 idF. LGBl. Nr. 51/2023).</t>
  </si>
  <si>
    <t>Verhältniszahl, die sich aus der Teilung der Gesamtfläche der Geschosse durch die zugehörige Bauplatzfläche ergibt (§ 1 Abs. 1 Bebauungsdichteverordnung 1993, LGBL. Nr. 38/1993 idF. LGBl. Nr. 51/2023).</t>
  </si>
  <si>
    <t>Verhältnis der bebauten Fläche zur Bauplatzfläche (§ 4 Stmk. BauG., LGBl. Nr. 59/1995 idF. LGBl. Nr. 73/2023).</t>
  </si>
  <si>
    <t>Gesamtfläche der Geschoße lt. § 1 Abs. 4 Bebauungsdichteverordnung 1993, LGBL. Nr. 38/1993 idF. LGBl. Nr. 51/2023</t>
  </si>
  <si>
    <t xml:space="preserve"> Bodenversiegelung von unbebauten Flächen, wie insbesondere Freiflächen, Betriebsflächen, Verkehrsflächen, Abstellflächen im Verhältnis zur unbebauten Bauplatzfläche (§ 8 Abs. 3 Stmk. BauG., LGBl. Nr. 59/1995 idF. LGBl. Nr. 73/2023).</t>
  </si>
  <si>
    <t>Verhältnis der mit Vegetation bedeckten Flächen zur Bauplatzfläche (§ 4 Stmk. BauG., LGBl. Nr. 59/1995 idF. LGBl. Nr. 73/2023).</t>
  </si>
  <si>
    <t>Bebaute Fläche Haus:</t>
  </si>
  <si>
    <t>Bebaute Fläche Carport:</t>
  </si>
  <si>
    <t>Dachfläche Haus versiegelt:</t>
  </si>
  <si>
    <t>Dachfläche Carport versiegelt:</t>
  </si>
  <si>
    <t>Terrasse teilversiegelt:</t>
  </si>
  <si>
    <t>Zufahrt und Carport versiegelt:</t>
  </si>
  <si>
    <t>Swimmingpool:</t>
  </si>
  <si>
    <t>Grünfläche bodengebunden:</t>
  </si>
  <si>
    <t>Dachfläche Carport extensiv begrünt:</t>
  </si>
  <si>
    <t>Naturnaher Badeteich:</t>
  </si>
  <si>
    <t>6 Stk.</t>
  </si>
  <si>
    <t xml:space="preserve">Laubbäume Stammdurchmesser über  25cm  </t>
  </si>
  <si>
    <t>Graue Infrastruktur (Wege und Oberflächenbefestigungen)</t>
  </si>
  <si>
    <t>Begeh- und befahrbare Flächen können, je nach Durchlässigkeit helfen, Wasser zurückzuhalten und Pflanzen zu bewässern und können gewichtet zum GFF gerechnet werden.</t>
  </si>
  <si>
    <t>Typologie: Zentrumsbereich</t>
  </si>
  <si>
    <t>Erforderlicher GFF = 0,6</t>
  </si>
  <si>
    <t>Typologie: Kleinhausgebiet (Teilgrundstück eines Bebauungsplans)</t>
  </si>
  <si>
    <t>Dachfläche Supermarkt versiegelt:</t>
  </si>
  <si>
    <t>Parkplatz versiegelt:</t>
  </si>
  <si>
    <t>Bebaute Fläche Supermarkt:</t>
  </si>
  <si>
    <t>Parkplatz  Rasenfugensteine:</t>
  </si>
  <si>
    <t>Parkplatz (Zu-/Abfahrt)versiegelt:</t>
  </si>
  <si>
    <t>Fassade tw. begrünt (troggebunden)</t>
  </si>
  <si>
    <t xml:space="preserve">Hecke </t>
  </si>
  <si>
    <t>150 lfm.</t>
  </si>
  <si>
    <t>28 Stk.</t>
  </si>
  <si>
    <t>Fassadenbegrünung troggebunden</t>
  </si>
  <si>
    <t>Dach intensiv begrünt, Dicke des Begrünungsaufbaues &gt;50cm gesamt</t>
  </si>
  <si>
    <t>Dach super-intensiv begrünt, Dicke des Begrünungsaufbaues &gt;70cm gesamt</t>
  </si>
  <si>
    <t xml:space="preserve">Das Ziel dieser Bestimmung ist die Erhöhung des Anteils von bodengebundenen, fassadengebundenen und/oder Dachflächengebundenen Grünflächen, um der sommerlichen Überhitzung gegenzusteuern und die Biodiversität in der Gemeinde zu erhöhen. Die Festlegung gelten für alle Bauvorhaben ab einer Bauplatzgröße von 1.500 m² und dem Erforderniss eines Bebauungsplanes. Der Grünflächenfaktor gilt nicht für meldepflichtige Vorhaben iSd § 21 Stmk BauG. sowie für baubewilligungspflichtige Vorhaben iSd §  19 und § 20 Stmk BauG, welche keine baulichen Maßnahmen zum Gegenstand haben oder bei welchen es sich um Umbauten, größere Renovierungen udgl. sowie um Abbrüche handelt. </t>
  </si>
  <si>
    <t>Grad der Bodenversiegelung:</t>
  </si>
  <si>
    <t>Bodenversiegelung unbebauter Flächen</t>
  </si>
  <si>
    <t>Dachfläche intensiv begrünt (&gt;50cm):</t>
  </si>
  <si>
    <t>xxx</t>
  </si>
  <si>
    <t>Graue Infrastruktur:</t>
  </si>
  <si>
    <t>Graue Infrastruktur gewichtet</t>
  </si>
  <si>
    <t>Grüne Infrastruktur:</t>
  </si>
  <si>
    <t>Blaue Infrastruktur gewichtet:</t>
  </si>
  <si>
    <t>Blaue Infrastruktur:</t>
  </si>
  <si>
    <t>Grünfläche gewichtet:</t>
  </si>
  <si>
    <t>Gewichtung von Flächen:</t>
  </si>
  <si>
    <t xml:space="preserve">Bei der Berechnung des GFF können definierte Infrastrukturen, je nach deren Naturhaushalts- und Klimawirksamkeit, mit einem gewichteten Faktor berücksichtigt werden (die Faktoren wurden in Anlehnung an Kennzahlen der Städte Graz, Wels und Berlin gewählt). </t>
  </si>
  <si>
    <t>Es können die folgenden Bereiche berücksichtigt werden:</t>
  </si>
  <si>
    <t>Grad der Bodenversiegelungsfläche:</t>
  </si>
  <si>
    <t>Der mindest erforderliche Grünflächenfaktor ist in Abhängigkeit von der im Räumlichen Leitbild festgelegten Typologie.</t>
  </si>
  <si>
    <r>
      <t xml:space="preserve">Projektflächen gewichtet
</t>
    </r>
    <r>
      <rPr>
        <sz val="9"/>
        <color rgb="FFC00000"/>
        <rFont val="Calibri"/>
        <family val="2"/>
        <scheme val="minor"/>
      </rPr>
      <t>(Flächen gewichtet mit Faktor der Naturhaushalts- und Klimawirksamkeit)</t>
    </r>
  </si>
  <si>
    <r>
      <t>m</t>
    </r>
    <r>
      <rPr>
        <b/>
        <vertAlign val="superscript"/>
        <sz val="10"/>
        <color theme="1"/>
        <rFont val="Calibri"/>
        <family val="2"/>
        <scheme val="minor"/>
      </rPr>
      <t>2</t>
    </r>
  </si>
  <si>
    <t>gewichtete Fläche</t>
  </si>
  <si>
    <t>Projektflächen</t>
  </si>
  <si>
    <r>
      <t xml:space="preserve">Graue Infrastruktur </t>
    </r>
    <r>
      <rPr>
        <b/>
        <sz val="8"/>
        <color rgb="FFC00000"/>
        <rFont val="Calibri"/>
        <family val="2"/>
        <scheme val="minor"/>
      </rPr>
      <t>(Oberflächenbefestigungen)</t>
    </r>
  </si>
  <si>
    <t>Berechnung der Bodenversiegelung und des Grünflächenfaktors</t>
  </si>
  <si>
    <r>
      <t>m</t>
    </r>
    <r>
      <rPr>
        <b/>
        <vertAlign val="superscript"/>
        <sz val="9"/>
        <color theme="1"/>
        <rFont val="Calibri"/>
        <family val="2"/>
        <scheme val="minor"/>
      </rPr>
      <t>2</t>
    </r>
  </si>
  <si>
    <t>Projekteingabe</t>
  </si>
  <si>
    <t>Grüne Infrastruktur gewichtet</t>
  </si>
  <si>
    <r>
      <t>Tiny forest (Kleinwald mind. 200m</t>
    </r>
    <r>
      <rPr>
        <vertAlign val="superscript"/>
        <sz val="9"/>
        <color theme="1"/>
        <rFont val="Calibri"/>
        <family val="2"/>
        <scheme val="minor"/>
      </rPr>
      <t>2</t>
    </r>
    <r>
      <rPr>
        <sz val="9"/>
        <color theme="1"/>
        <rFont val="Calibri"/>
        <family val="2"/>
        <scheme val="minor"/>
      </rPr>
      <t>)</t>
    </r>
  </si>
  <si>
    <t>Für einen dauerhaften Fortbestand sollte bei Neupflanzungen darauf geachtet werden, dass diese klimafitt sind.</t>
  </si>
  <si>
    <t>Eingabe durch Gemeinde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</si>
</sst>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 #,##0.0"/>
    <numFmt numFmtId="166" formatCode="&quot;€&quot;\ #,##0.00"/>
  </numFmts>
  <fonts count="36" x14ac:knownFonts="1">
    <font>
      <sz val="11"/>
      <color theme="1"/>
      <name val="Calibri"/>
      <family val="2"/>
      <scheme val="minor"/>
    </font>
    <font>
      <sz val="8"/>
      <name val="Calibri"/>
      <family val="2"/>
      <scheme val="minor"/>
    </font>
    <font>
      <sz val="9"/>
      <color theme="1"/>
      <name val="Calibri"/>
      <family val="2"/>
      <scheme val="minor"/>
    </font>
    <font>
      <sz val="11"/>
      <color rgb="FFC00000"/>
      <name val="Calibri"/>
      <family val="2"/>
      <scheme val="minor"/>
    </font>
    <font>
      <b/>
      <sz val="11"/>
      <color theme="4" tint="-0.249977111117893"/>
      <name val="Calibri"/>
      <family val="2"/>
      <scheme val="minor"/>
    </font>
    <font>
      <vertAlign val="subscript"/>
      <sz val="11"/>
      <color theme="1"/>
      <name val="Calibri"/>
      <family val="2"/>
      <scheme val="minor"/>
    </font>
    <font>
      <sz val="10"/>
      <color theme="1"/>
      <name val="Calibri"/>
      <family val="2"/>
      <scheme val="minor"/>
    </font>
    <font>
      <b/>
      <sz val="11"/>
      <color theme="1"/>
      <name val="Calibri"/>
      <family val="2"/>
      <scheme val="minor"/>
    </font>
    <font>
      <b/>
      <sz val="14"/>
      <color rgb="FFC00000"/>
      <name val="Calibri"/>
      <family val="2"/>
      <scheme val="minor"/>
    </font>
    <font>
      <b/>
      <sz val="9"/>
      <color rgb="FFC00000"/>
      <name val="Calibri"/>
      <family val="2"/>
      <scheme val="minor"/>
    </font>
    <font>
      <b/>
      <sz val="10"/>
      <color rgb="FFC00000"/>
      <name val="Calibri"/>
      <family val="2"/>
      <scheme val="minor"/>
    </font>
    <font>
      <b/>
      <sz val="9"/>
      <color theme="1"/>
      <name val="Calibri"/>
      <family val="2"/>
      <scheme val="minor"/>
    </font>
    <font>
      <vertAlign val="superscript"/>
      <sz val="9"/>
      <color theme="1"/>
      <name val="Calibri"/>
      <family val="2"/>
      <scheme val="minor"/>
    </font>
    <font>
      <b/>
      <sz val="9"/>
      <name val="Calibri"/>
      <family val="2"/>
      <scheme val="minor"/>
    </font>
    <font>
      <b/>
      <sz val="9"/>
      <color theme="4" tint="-0.249977111117893"/>
      <name val="Calibri"/>
      <family val="2"/>
      <scheme val="minor"/>
    </font>
    <font>
      <b/>
      <sz val="9"/>
      <color rgb="FFFF0000"/>
      <name val="Calibri"/>
      <family val="2"/>
      <scheme val="minor"/>
    </font>
    <font>
      <b/>
      <sz val="11"/>
      <color rgb="FFC00000"/>
      <name val="Calibri"/>
      <family val="2"/>
      <scheme val="minor"/>
    </font>
    <font>
      <b/>
      <sz val="10"/>
      <name val="Calibri"/>
      <family val="2"/>
      <scheme val="minor"/>
    </font>
    <font>
      <b/>
      <sz val="10"/>
      <color theme="1"/>
      <name val="Calibri"/>
      <family val="2"/>
      <scheme val="minor"/>
    </font>
    <font>
      <sz val="10"/>
      <name val="Calibri"/>
      <family val="2"/>
      <scheme val="minor"/>
    </font>
    <font>
      <vertAlign val="superscript"/>
      <sz val="10"/>
      <color theme="1"/>
      <name val="Calibri"/>
      <family val="2"/>
      <scheme val="minor"/>
    </font>
    <font>
      <vertAlign val="superscript"/>
      <sz val="11"/>
      <color theme="1"/>
      <name val="Calibri"/>
      <family val="2"/>
      <scheme val="minor"/>
    </font>
    <font>
      <b/>
      <sz val="10"/>
      <color rgb="FFFF0000"/>
      <name val="Calibri"/>
      <family val="2"/>
      <scheme val="minor"/>
    </font>
    <font>
      <b/>
      <vertAlign val="superscript"/>
      <sz val="10"/>
      <color theme="1"/>
      <name val="Calibri"/>
      <family val="2"/>
      <scheme val="minor"/>
    </font>
    <font>
      <b/>
      <sz val="11"/>
      <name val="Calibri"/>
      <family val="2"/>
      <scheme val="minor"/>
    </font>
    <font>
      <sz val="10"/>
      <color rgb="FF000000"/>
      <name val="Verdana"/>
      <family val="2"/>
    </font>
    <font>
      <b/>
      <sz val="14"/>
      <color theme="1"/>
      <name val="Calibri"/>
      <family val="2"/>
      <scheme val="minor"/>
    </font>
    <font>
      <b/>
      <sz val="18"/>
      <color theme="1"/>
      <name val="Calibri"/>
      <family val="2"/>
      <scheme val="minor"/>
    </font>
    <font>
      <b/>
      <u/>
      <sz val="12"/>
      <color theme="1"/>
      <name val="Calibri"/>
      <family val="2"/>
      <scheme val="minor"/>
    </font>
    <font>
      <b/>
      <u/>
      <sz val="14"/>
      <color theme="1"/>
      <name val="Calibri"/>
      <family val="2"/>
      <scheme val="minor"/>
    </font>
    <font>
      <sz val="12"/>
      <color theme="1"/>
      <name val="Calibri"/>
      <family val="2"/>
      <scheme val="minor"/>
    </font>
    <font>
      <sz val="9"/>
      <color rgb="FFC00000"/>
      <name val="Calibri"/>
      <family val="2"/>
      <scheme val="minor"/>
    </font>
    <font>
      <b/>
      <sz val="8"/>
      <color rgb="FFC00000"/>
      <name val="Calibri"/>
      <family val="2"/>
      <scheme val="minor"/>
    </font>
    <font>
      <b/>
      <sz val="16"/>
      <color rgb="FFC00000"/>
      <name val="Calibri"/>
      <family val="2"/>
      <scheme val="minor"/>
    </font>
    <font>
      <b/>
      <vertAlign val="superscript"/>
      <sz val="9"/>
      <color theme="1"/>
      <name val="Calibri"/>
      <family val="2"/>
      <scheme val="minor"/>
    </font>
    <font>
      <sz val="11"/>
      <color rgb="FF333333"/>
      <name val="Arial"/>
      <family val="2"/>
    </font>
  </fonts>
  <fills count="14">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A9D08E"/>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FFF2CC"/>
        <bgColor indexed="64"/>
      </patternFill>
    </fill>
    <fill>
      <patternFill patternType="solid">
        <fgColor rgb="FFB4C6E7"/>
        <bgColor indexed="64"/>
      </patternFill>
    </fill>
    <fill>
      <patternFill patternType="solid">
        <fgColor rgb="FFC5E0B4"/>
        <bgColor indexed="64"/>
      </patternFill>
    </fill>
  </fills>
  <borders count="69">
    <border>
      <left/>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theme="9" tint="-0.499984740745262"/>
      </right>
      <top style="medium">
        <color indexed="64"/>
      </top>
      <bottom style="thin">
        <color theme="9" tint="-0.499984740745262"/>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theme="9" tint="-0.499984740745262"/>
      </bottom>
      <diagonal/>
    </border>
    <border>
      <left style="medium">
        <color indexed="64"/>
      </left>
      <right style="medium">
        <color indexed="64"/>
      </right>
      <top style="thin">
        <color theme="9" tint="-0.499984740745262"/>
      </top>
      <bottom style="thin">
        <color theme="9" tint="-0.499984740745262"/>
      </bottom>
      <diagonal/>
    </border>
    <border>
      <left style="medium">
        <color indexed="64"/>
      </left>
      <right style="medium">
        <color indexed="64"/>
      </right>
      <top style="thin">
        <color theme="9" tint="-0.499984740745262"/>
      </top>
      <bottom/>
      <diagonal/>
    </border>
    <border>
      <left style="medium">
        <color indexed="64"/>
      </left>
      <right style="medium">
        <color indexed="64"/>
      </right>
      <top style="thin">
        <color theme="9" tint="-0.499984740745262"/>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theme="9" tint="-0.499984740745262"/>
      </bottom>
      <diagonal/>
    </border>
    <border>
      <left style="medium">
        <color indexed="64"/>
      </left>
      <right/>
      <top style="thin">
        <color theme="9" tint="-0.499984740745262"/>
      </top>
      <bottom style="thin">
        <color theme="9" tint="-0.499984740745262"/>
      </bottom>
      <diagonal/>
    </border>
    <border>
      <left style="medium">
        <color indexed="64"/>
      </left>
      <right/>
      <top style="thin">
        <color theme="9" tint="-0.499984740745262"/>
      </top>
      <bottom style="medium">
        <color indexed="64"/>
      </bottom>
      <diagonal/>
    </border>
    <border>
      <left style="medium">
        <color indexed="64"/>
      </left>
      <right/>
      <top style="thin">
        <color theme="9" tint="-0.499984740745262"/>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theme="9" tint="-0.499984740745262"/>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theme="9"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rgb="FFC00000"/>
      </left>
      <right style="medium">
        <color auto="1"/>
      </right>
      <top style="thick">
        <color rgb="FFC00000"/>
      </top>
      <bottom style="medium">
        <color auto="1"/>
      </bottom>
      <diagonal/>
    </border>
    <border>
      <left style="medium">
        <color auto="1"/>
      </left>
      <right style="medium">
        <color auto="1"/>
      </right>
      <top style="thick">
        <color rgb="FFC00000"/>
      </top>
      <bottom style="medium">
        <color auto="1"/>
      </bottom>
      <diagonal/>
    </border>
    <border>
      <left style="medium">
        <color auto="1"/>
      </left>
      <right style="thick">
        <color rgb="FFC00000"/>
      </right>
      <top style="thick">
        <color rgb="FFC00000"/>
      </top>
      <bottom style="medium">
        <color auto="1"/>
      </bottom>
      <diagonal/>
    </border>
    <border>
      <left style="thick">
        <color rgb="FFC00000"/>
      </left>
      <right style="medium">
        <color auto="1"/>
      </right>
      <top style="medium">
        <color auto="1"/>
      </top>
      <bottom style="medium">
        <color auto="1"/>
      </bottom>
      <diagonal/>
    </border>
    <border>
      <left style="medium">
        <color auto="1"/>
      </left>
      <right style="thick">
        <color rgb="FFC00000"/>
      </right>
      <top style="medium">
        <color auto="1"/>
      </top>
      <bottom style="medium">
        <color auto="1"/>
      </bottom>
      <diagonal/>
    </border>
    <border>
      <left style="thick">
        <color rgb="FFC00000"/>
      </left>
      <right style="medium">
        <color auto="1"/>
      </right>
      <top style="medium">
        <color auto="1"/>
      </top>
      <bottom style="thick">
        <color rgb="FFC00000"/>
      </bottom>
      <diagonal/>
    </border>
    <border>
      <left style="medium">
        <color auto="1"/>
      </left>
      <right style="medium">
        <color auto="1"/>
      </right>
      <top style="medium">
        <color auto="1"/>
      </top>
      <bottom style="thick">
        <color rgb="FFC00000"/>
      </bottom>
      <diagonal/>
    </border>
    <border>
      <left style="medium">
        <color auto="1"/>
      </left>
      <right style="thick">
        <color rgb="FFC00000"/>
      </right>
      <top style="medium">
        <color auto="1"/>
      </top>
      <bottom style="thick">
        <color rgb="FFC00000"/>
      </bottom>
      <diagonal/>
    </border>
    <border>
      <left style="thick">
        <color rgb="FFC00000"/>
      </left>
      <right style="medium">
        <color auto="1"/>
      </right>
      <top style="medium">
        <color auto="1"/>
      </top>
      <bottom/>
      <diagonal/>
    </border>
    <border>
      <left style="medium">
        <color auto="1"/>
      </left>
      <right style="thick">
        <color rgb="FFC00000"/>
      </right>
      <top style="medium">
        <color auto="1"/>
      </top>
      <bottom/>
      <diagonal/>
    </border>
    <border>
      <left style="thick">
        <color rgb="FFC00000"/>
      </left>
      <right style="medium">
        <color auto="1"/>
      </right>
      <top/>
      <bottom style="medium">
        <color auto="1"/>
      </bottom>
      <diagonal/>
    </border>
    <border>
      <left style="medium">
        <color auto="1"/>
      </left>
      <right style="thick">
        <color rgb="FFC00000"/>
      </right>
      <top/>
      <bottom style="medium">
        <color auto="1"/>
      </bottom>
      <diagonal/>
    </border>
    <border>
      <left style="thick">
        <color rgb="FFC00000"/>
      </left>
      <right style="medium">
        <color auto="1"/>
      </right>
      <top style="thick">
        <color rgb="FFC00000"/>
      </top>
      <bottom style="thick">
        <color rgb="FFC00000"/>
      </bottom>
      <diagonal/>
    </border>
    <border>
      <left style="medium">
        <color auto="1"/>
      </left>
      <right style="medium">
        <color auto="1"/>
      </right>
      <top style="thick">
        <color rgb="FFC00000"/>
      </top>
      <bottom style="thick">
        <color rgb="FFC00000"/>
      </bottom>
      <diagonal/>
    </border>
    <border>
      <left style="medium">
        <color auto="1"/>
      </left>
      <right style="thick">
        <color rgb="FFC00000"/>
      </right>
      <top style="thick">
        <color rgb="FFC00000"/>
      </top>
      <bottom style="thick">
        <color rgb="FFC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276">
    <xf numFmtId="0" fontId="0" fillId="0" borderId="0" xfId="0"/>
    <xf numFmtId="0" fontId="2" fillId="0" borderId="0" xfId="0" applyFont="1"/>
    <xf numFmtId="164" fontId="2" fillId="0" borderId="0" xfId="0" applyNumberFormat="1" applyFont="1"/>
    <xf numFmtId="0" fontId="6" fillId="6" borderId="1" xfId="0" applyFont="1" applyFill="1" applyBorder="1"/>
    <xf numFmtId="0" fontId="6" fillId="6" borderId="0" xfId="0" applyFont="1" applyFill="1"/>
    <xf numFmtId="2" fontId="14" fillId="5" borderId="15" xfId="0" applyNumberFormat="1" applyFont="1" applyFill="1" applyBorder="1"/>
    <xf numFmtId="2" fontId="13" fillId="5" borderId="15" xfId="0" applyNumberFormat="1" applyFont="1" applyFill="1" applyBorder="1"/>
    <xf numFmtId="2" fontId="13" fillId="5" borderId="16" xfId="0" applyNumberFormat="1" applyFont="1" applyFill="1" applyBorder="1"/>
    <xf numFmtId="2" fontId="13" fillId="5" borderId="17" xfId="0" applyNumberFormat="1" applyFont="1" applyFill="1" applyBorder="1"/>
    <xf numFmtId="2" fontId="11" fillId="2" borderId="15" xfId="0" applyNumberFormat="1" applyFont="1" applyFill="1" applyBorder="1" applyAlignment="1">
      <alignment wrapText="1"/>
    </xf>
    <xf numFmtId="2" fontId="2" fillId="2" borderId="15" xfId="0" applyNumberFormat="1" applyFont="1" applyFill="1" applyBorder="1" applyAlignment="1">
      <alignment horizontal="center"/>
    </xf>
    <xf numFmtId="2" fontId="2" fillId="2" borderId="16" xfId="0" applyNumberFormat="1" applyFont="1" applyFill="1" applyBorder="1" applyAlignment="1">
      <alignment horizontal="center"/>
    </xf>
    <xf numFmtId="2" fontId="2" fillId="2" borderId="17" xfId="0" applyNumberFormat="1" applyFont="1" applyFill="1" applyBorder="1" applyAlignment="1">
      <alignment horizontal="center"/>
    </xf>
    <xf numFmtId="0" fontId="16" fillId="0" borderId="18" xfId="0" applyFont="1" applyBorder="1" applyAlignment="1">
      <alignment wrapText="1"/>
    </xf>
    <xf numFmtId="0" fontId="2" fillId="0" borderId="23" xfId="0" applyFont="1" applyBorder="1" applyAlignment="1">
      <alignment wrapText="1"/>
    </xf>
    <xf numFmtId="0" fontId="2" fillId="0" borderId="23" xfId="0" applyFont="1" applyBorder="1" applyAlignment="1">
      <alignment horizontal="left" wrapText="1"/>
    </xf>
    <xf numFmtId="0" fontId="2" fillId="0" borderId="25" xfId="0" applyFont="1" applyBorder="1" applyAlignment="1">
      <alignment horizontal="left" wrapText="1"/>
    </xf>
    <xf numFmtId="0" fontId="2" fillId="0" borderId="24" xfId="0" applyFont="1" applyBorder="1" applyAlignment="1">
      <alignment horizontal="left" wrapText="1"/>
    </xf>
    <xf numFmtId="0" fontId="16" fillId="0" borderId="18" xfId="0" applyFont="1" applyBorder="1" applyAlignment="1">
      <alignment horizontal="center" wrapText="1"/>
    </xf>
    <xf numFmtId="0" fontId="2" fillId="0" borderId="22" xfId="0" applyFont="1" applyBorder="1" applyAlignment="1">
      <alignment horizontal="left" wrapText="1"/>
    </xf>
    <xf numFmtId="2" fontId="2" fillId="2" borderId="14" xfId="0" applyNumberFormat="1" applyFont="1" applyFill="1" applyBorder="1" applyAlignment="1">
      <alignment horizontal="center"/>
    </xf>
    <xf numFmtId="2" fontId="13" fillId="5" borderId="14" xfId="0" applyNumberFormat="1" applyFont="1" applyFill="1" applyBorder="1"/>
    <xf numFmtId="0" fontId="2" fillId="0" borderId="7" xfId="0" applyFont="1" applyBorder="1"/>
    <xf numFmtId="0" fontId="16" fillId="0" borderId="8" xfId="0" applyFont="1" applyBorder="1" applyAlignment="1">
      <alignment horizontal="center" wrapText="1"/>
    </xf>
    <xf numFmtId="2" fontId="19" fillId="6" borderId="0" xfId="0" applyNumberFormat="1" applyFont="1" applyFill="1" applyAlignment="1">
      <alignment horizontal="center"/>
    </xf>
    <xf numFmtId="0" fontId="0" fillId="0" borderId="5" xfId="0" applyBorder="1"/>
    <xf numFmtId="0" fontId="18" fillId="0" borderId="22" xfId="0" applyFont="1" applyBorder="1" applyAlignment="1">
      <alignment wrapText="1"/>
    </xf>
    <xf numFmtId="0" fontId="18" fillId="0" borderId="23" xfId="0" applyFont="1" applyBorder="1" applyAlignment="1">
      <alignment wrapText="1"/>
    </xf>
    <xf numFmtId="0" fontId="18" fillId="0" borderId="24" xfId="0" applyFont="1" applyBorder="1" applyAlignment="1">
      <alignment horizontal="left" wrapText="1"/>
    </xf>
    <xf numFmtId="0" fontId="18" fillId="0" borderId="28" xfId="0" applyFont="1" applyBorder="1" applyAlignment="1">
      <alignment wrapText="1"/>
    </xf>
    <xf numFmtId="0" fontId="16" fillId="0" borderId="0" xfId="0" applyFont="1" applyAlignment="1">
      <alignment vertical="top"/>
    </xf>
    <xf numFmtId="0" fontId="18" fillId="6" borderId="2" xfId="0" applyFont="1" applyFill="1" applyBorder="1"/>
    <xf numFmtId="0" fontId="18" fillId="6" borderId="3" xfId="0" applyFont="1" applyFill="1" applyBorder="1"/>
    <xf numFmtId="0" fontId="18" fillId="6" borderId="3" xfId="0" applyFont="1" applyFill="1" applyBorder="1" applyAlignment="1">
      <alignment horizontal="center"/>
    </xf>
    <xf numFmtId="0" fontId="18" fillId="6" borderId="4" xfId="0" applyFont="1" applyFill="1" applyBorder="1" applyAlignment="1">
      <alignment horizontal="right" wrapText="1"/>
    </xf>
    <xf numFmtId="0" fontId="6" fillId="2" borderId="7" xfId="0" applyFont="1" applyFill="1" applyBorder="1"/>
    <xf numFmtId="0" fontId="6" fillId="2" borderId="29" xfId="0" applyFont="1" applyFill="1" applyBorder="1"/>
    <xf numFmtId="0" fontId="0" fillId="2" borderId="1" xfId="0" applyFill="1" applyBorder="1" applyAlignment="1">
      <alignment wrapText="1"/>
    </xf>
    <xf numFmtId="2" fontId="22" fillId="2" borderId="5" xfId="0" applyNumberFormat="1" applyFont="1" applyFill="1" applyBorder="1" applyAlignment="1">
      <alignment horizontal="center" vertical="center"/>
    </xf>
    <xf numFmtId="0" fontId="0" fillId="2" borderId="7" xfId="0" applyFill="1" applyBorder="1"/>
    <xf numFmtId="2" fontId="18" fillId="2" borderId="29" xfId="0" applyNumberFormat="1" applyFont="1" applyFill="1" applyBorder="1" applyAlignment="1">
      <alignment horizontal="center"/>
    </xf>
    <xf numFmtId="2" fontId="17" fillId="2" borderId="29" xfId="0" applyNumberFormat="1" applyFont="1" applyFill="1" applyBorder="1" applyAlignment="1">
      <alignment horizontal="center"/>
    </xf>
    <xf numFmtId="2" fontId="22" fillId="2" borderId="21" xfId="0" applyNumberFormat="1" applyFont="1" applyFill="1" applyBorder="1" applyAlignment="1">
      <alignment horizontal="center" vertical="center"/>
    </xf>
    <xf numFmtId="166" fontId="18" fillId="2" borderId="8" xfId="0" applyNumberFormat="1" applyFont="1" applyFill="1" applyBorder="1"/>
    <xf numFmtId="165" fontId="18" fillId="2" borderId="32" xfId="0" applyNumberFormat="1" applyFont="1" applyFill="1" applyBorder="1"/>
    <xf numFmtId="0" fontId="6" fillId="0" borderId="28" xfId="0" applyFont="1" applyBorder="1" applyAlignment="1">
      <alignment horizontal="left" wrapText="1"/>
    </xf>
    <xf numFmtId="2" fontId="9" fillId="4" borderId="14" xfId="0" applyNumberFormat="1" applyFont="1" applyFill="1" applyBorder="1" applyAlignment="1" applyProtection="1">
      <alignment wrapText="1"/>
      <protection locked="0"/>
    </xf>
    <xf numFmtId="2" fontId="9" fillId="4" borderId="8" xfId="0" applyNumberFormat="1" applyFont="1" applyFill="1" applyBorder="1" applyAlignment="1" applyProtection="1">
      <alignment wrapText="1"/>
      <protection locked="0"/>
    </xf>
    <xf numFmtId="2" fontId="9" fillId="4" borderId="15" xfId="0" applyNumberFormat="1" applyFont="1" applyFill="1" applyBorder="1" applyAlignment="1" applyProtection="1">
      <alignment wrapText="1"/>
      <protection locked="0"/>
    </xf>
    <xf numFmtId="2" fontId="9" fillId="4" borderId="17" xfId="0" applyNumberFormat="1" applyFont="1" applyFill="1" applyBorder="1" applyAlignment="1" applyProtection="1">
      <alignment wrapText="1"/>
      <protection locked="0"/>
    </xf>
    <xf numFmtId="165" fontId="6" fillId="2" borderId="8" xfId="0" applyNumberFormat="1" applyFont="1" applyFill="1" applyBorder="1"/>
    <xf numFmtId="0" fontId="0" fillId="0" borderId="5" xfId="0" applyBorder="1" applyAlignment="1">
      <alignment horizontal="left"/>
    </xf>
    <xf numFmtId="0" fontId="18" fillId="3" borderId="7" xfId="0" applyFont="1" applyFill="1" applyBorder="1" applyAlignment="1">
      <alignment horizontal="left" vertical="center" wrapText="1"/>
    </xf>
    <xf numFmtId="0" fontId="7" fillId="3" borderId="7" xfId="0" applyFont="1" applyFill="1" applyBorder="1" applyAlignment="1">
      <alignment horizontal="left" vertical="center" wrapText="1"/>
    </xf>
    <xf numFmtId="2" fontId="9" fillId="4" borderId="33" xfId="0" applyNumberFormat="1" applyFont="1" applyFill="1" applyBorder="1" applyAlignment="1" applyProtection="1">
      <alignment wrapText="1"/>
      <protection locked="0"/>
    </xf>
    <xf numFmtId="2" fontId="9" fillId="4" borderId="34" xfId="0" applyNumberFormat="1" applyFont="1" applyFill="1" applyBorder="1" applyAlignment="1" applyProtection="1">
      <alignment wrapText="1"/>
      <protection locked="0"/>
    </xf>
    <xf numFmtId="2" fontId="9" fillId="4" borderId="35" xfId="0" applyNumberFormat="1" applyFont="1" applyFill="1" applyBorder="1" applyAlignment="1" applyProtection="1">
      <alignment wrapText="1"/>
      <protection locked="0"/>
    </xf>
    <xf numFmtId="2" fontId="9" fillId="4" borderId="36" xfId="0" applyNumberFormat="1" applyFont="1" applyFill="1" applyBorder="1" applyAlignment="1" applyProtection="1">
      <alignment wrapText="1"/>
      <protection locked="0"/>
    </xf>
    <xf numFmtId="0" fontId="11" fillId="9" borderId="9" xfId="0" applyFont="1" applyFill="1" applyBorder="1" applyAlignment="1">
      <alignment wrapText="1"/>
    </xf>
    <xf numFmtId="2" fontId="17" fillId="9" borderId="26" xfId="0" applyNumberFormat="1" applyFont="1" applyFill="1" applyBorder="1" applyAlignment="1">
      <alignment vertical="center" wrapText="1"/>
    </xf>
    <xf numFmtId="2" fontId="15" fillId="9" borderId="6" xfId="0" applyNumberFormat="1" applyFont="1" applyFill="1" applyBorder="1" applyAlignment="1">
      <alignment horizontal="center"/>
    </xf>
    <xf numFmtId="0" fontId="18" fillId="9" borderId="22" xfId="0" applyFont="1" applyFill="1" applyBorder="1" applyAlignment="1">
      <alignment horizontal="left" wrapText="1"/>
    </xf>
    <xf numFmtId="0" fontId="18" fillId="9" borderId="24" xfId="0" applyFont="1" applyFill="1" applyBorder="1" applyAlignment="1">
      <alignment horizontal="left" wrapText="1"/>
    </xf>
    <xf numFmtId="0" fontId="18" fillId="9" borderId="18" xfId="0" applyFont="1" applyFill="1" applyBorder="1" applyAlignment="1">
      <alignment horizontal="left" wrapText="1"/>
    </xf>
    <xf numFmtId="2" fontId="10" fillId="10" borderId="30" xfId="0" applyNumberFormat="1" applyFont="1" applyFill="1" applyBorder="1" applyAlignment="1" applyProtection="1">
      <alignment horizontal="center"/>
      <protection locked="0"/>
    </xf>
    <xf numFmtId="2" fontId="10" fillId="10" borderId="31" xfId="0" applyNumberFormat="1" applyFont="1" applyFill="1" applyBorder="1" applyAlignment="1" applyProtection="1">
      <alignment horizontal="center"/>
      <protection locked="0"/>
    </xf>
    <xf numFmtId="2" fontId="10" fillId="10" borderId="32" xfId="0" applyNumberFormat="1" applyFont="1" applyFill="1" applyBorder="1" applyAlignment="1" applyProtection="1">
      <alignment horizontal="center"/>
      <protection locked="0"/>
    </xf>
    <xf numFmtId="9" fontId="10" fillId="10" borderId="19" xfId="0" applyNumberFormat="1" applyFont="1" applyFill="1" applyBorder="1" applyAlignment="1" applyProtection="1">
      <alignment horizontal="center"/>
      <protection locked="0"/>
    </xf>
    <xf numFmtId="0" fontId="0" fillId="0" borderId="5" xfId="0" applyBorder="1" applyAlignment="1">
      <alignment vertical="center"/>
    </xf>
    <xf numFmtId="0" fontId="0" fillId="0" borderId="0" xfId="0" applyAlignment="1">
      <alignment vertical="center"/>
    </xf>
    <xf numFmtId="0" fontId="0" fillId="8" borderId="0" xfId="0" applyFill="1" applyAlignment="1">
      <alignment vertical="center"/>
    </xf>
    <xf numFmtId="2" fontId="17" fillId="8" borderId="20" xfId="0" applyNumberFormat="1" applyFont="1" applyFill="1" applyBorder="1" applyAlignment="1">
      <alignment horizontal="right" vertical="center"/>
    </xf>
    <xf numFmtId="2" fontId="17" fillId="8" borderId="19" xfId="0" applyNumberFormat="1" applyFont="1" applyFill="1" applyBorder="1" applyAlignment="1">
      <alignment horizontal="right" vertical="center"/>
    </xf>
    <xf numFmtId="0" fontId="2" fillId="8" borderId="0" xfId="0" applyFont="1" applyFill="1" applyAlignment="1">
      <alignment vertical="center"/>
    </xf>
    <xf numFmtId="0" fontId="18" fillId="8" borderId="18" xfId="0" applyFont="1" applyFill="1" applyBorder="1" applyAlignment="1">
      <alignment horizontal="left" vertical="center" wrapText="1"/>
    </xf>
    <xf numFmtId="0" fontId="16" fillId="8" borderId="18" xfId="0" applyFont="1" applyFill="1" applyBorder="1" applyAlignment="1">
      <alignment horizontal="left" wrapText="1"/>
    </xf>
    <xf numFmtId="0" fontId="18" fillId="8" borderId="20" xfId="0" applyFont="1" applyFill="1" applyBorder="1" applyAlignment="1">
      <alignment horizontal="center"/>
    </xf>
    <xf numFmtId="2" fontId="22" fillId="9" borderId="13" xfId="0" applyNumberFormat="1" applyFont="1" applyFill="1" applyBorder="1" applyAlignment="1">
      <alignment horizontal="center" vertical="center" wrapText="1"/>
    </xf>
    <xf numFmtId="2" fontId="22" fillId="9" borderId="12" xfId="0" applyNumberFormat="1" applyFont="1" applyFill="1" applyBorder="1" applyAlignment="1">
      <alignment horizontal="center" vertical="center" wrapText="1"/>
    </xf>
    <xf numFmtId="0" fontId="18" fillId="7" borderId="8" xfId="0" applyFont="1" applyFill="1" applyBorder="1" applyAlignment="1">
      <alignment horizontal="left" vertical="center" wrapText="1"/>
    </xf>
    <xf numFmtId="2" fontId="9" fillId="4" borderId="16" xfId="0" applyNumberFormat="1" applyFont="1" applyFill="1" applyBorder="1" applyAlignment="1" applyProtection="1">
      <alignment wrapText="1"/>
      <protection locked="0"/>
    </xf>
    <xf numFmtId="0" fontId="18" fillId="9" borderId="18" xfId="0" applyFont="1" applyFill="1" applyBorder="1" applyAlignment="1">
      <alignment horizontal="left" vertical="center" wrapText="1"/>
    </xf>
    <xf numFmtId="2" fontId="7" fillId="9" borderId="26" xfId="0" applyNumberFormat="1" applyFont="1" applyFill="1" applyBorder="1" applyAlignment="1">
      <alignment horizontal="right"/>
    </xf>
    <xf numFmtId="2" fontId="17" fillId="9" borderId="26" xfId="0" applyNumberFormat="1" applyFont="1" applyFill="1" applyBorder="1" applyAlignment="1">
      <alignment horizontal="right" vertical="center" wrapText="1"/>
    </xf>
    <xf numFmtId="2" fontId="24" fillId="9" borderId="27" xfId="0" applyNumberFormat="1" applyFont="1" applyFill="1" applyBorder="1" applyAlignment="1">
      <alignment horizontal="right" wrapText="1"/>
    </xf>
    <xf numFmtId="0" fontId="0" fillId="8" borderId="0" xfId="0" applyFill="1"/>
    <xf numFmtId="0" fontId="0" fillId="8" borderId="38" xfId="0" applyFill="1" applyBorder="1"/>
    <xf numFmtId="0" fontId="0" fillId="8" borderId="38" xfId="0" applyFill="1" applyBorder="1" applyAlignment="1">
      <alignment horizontal="right" vertical="center"/>
    </xf>
    <xf numFmtId="0" fontId="0" fillId="8" borderId="40" xfId="0" applyFill="1" applyBorder="1"/>
    <xf numFmtId="0" fontId="0" fillId="8" borderId="41" xfId="0" applyFill="1" applyBorder="1" applyAlignment="1">
      <alignment horizontal="right"/>
    </xf>
    <xf numFmtId="0" fontId="0" fillId="8" borderId="41" xfId="0" applyFill="1" applyBorder="1"/>
    <xf numFmtId="0" fontId="0" fillId="8" borderId="42" xfId="0" applyFill="1" applyBorder="1"/>
    <xf numFmtId="0" fontId="0" fillId="8" borderId="43" xfId="0" applyFill="1" applyBorder="1"/>
    <xf numFmtId="0" fontId="0" fillId="8" borderId="44" xfId="0" applyFill="1" applyBorder="1"/>
    <xf numFmtId="0" fontId="28" fillId="8" borderId="37" xfId="0" applyFont="1" applyFill="1" applyBorder="1"/>
    <xf numFmtId="0" fontId="0" fillId="8" borderId="39" xfId="0" applyFill="1" applyBorder="1" applyAlignment="1">
      <alignment horizontal="right"/>
    </xf>
    <xf numFmtId="0" fontId="7" fillId="8" borderId="18" xfId="0" applyFont="1" applyFill="1" applyBorder="1"/>
    <xf numFmtId="0" fontId="7" fillId="8" borderId="20" xfId="0" applyFont="1" applyFill="1" applyBorder="1"/>
    <xf numFmtId="0" fontId="7" fillId="8" borderId="19" xfId="0" applyFont="1" applyFill="1" applyBorder="1"/>
    <xf numFmtId="0" fontId="0" fillId="8" borderId="43" xfId="0" applyFill="1" applyBorder="1" applyAlignment="1">
      <alignment horizontal="right"/>
    </xf>
    <xf numFmtId="0" fontId="8" fillId="8" borderId="0" xfId="0" applyFont="1" applyFill="1" applyAlignment="1">
      <alignment horizontal="center"/>
    </xf>
    <xf numFmtId="0" fontId="2" fillId="8" borderId="0" xfId="0" applyFont="1" applyFill="1"/>
    <xf numFmtId="0" fontId="6" fillId="8" borderId="0" xfId="0" applyFont="1" applyFill="1"/>
    <xf numFmtId="164" fontId="2" fillId="8" borderId="0" xfId="0" applyNumberFormat="1" applyFont="1" applyFill="1"/>
    <xf numFmtId="0" fontId="16" fillId="8" borderId="0" xfId="0" applyFont="1" applyFill="1" applyAlignment="1">
      <alignment vertical="top"/>
    </xf>
    <xf numFmtId="166" fontId="3" fillId="8" borderId="0" xfId="0" applyNumberFormat="1" applyFont="1" applyFill="1"/>
    <xf numFmtId="0" fontId="3" fillId="8" borderId="0" xfId="0" applyFont="1" applyFill="1"/>
    <xf numFmtId="0" fontId="4" fillId="8" borderId="0" xfId="0" applyFont="1" applyFill="1" applyAlignment="1">
      <alignment wrapText="1"/>
    </xf>
    <xf numFmtId="0" fontId="0" fillId="8" borderId="5" xfId="0" applyFill="1" applyBorder="1" applyAlignment="1">
      <alignment horizontal="left"/>
    </xf>
    <xf numFmtId="0" fontId="18" fillId="8" borderId="2" xfId="0" applyFont="1" applyFill="1" applyBorder="1" applyAlignment="1">
      <alignment horizontal="left" vertical="center" wrapText="1"/>
    </xf>
    <xf numFmtId="0" fontId="11" fillId="8" borderId="3" xfId="0" applyFont="1" applyFill="1" applyBorder="1" applyAlignment="1">
      <alignment wrapText="1"/>
    </xf>
    <xf numFmtId="2" fontId="15" fillId="8" borderId="3" xfId="0" applyNumberFormat="1" applyFont="1" applyFill="1" applyBorder="1" applyAlignment="1">
      <alignment horizontal="center"/>
    </xf>
    <xf numFmtId="2" fontId="17" fillId="8" borderId="4" xfId="0" applyNumberFormat="1" applyFont="1" applyFill="1" applyBorder="1" applyAlignment="1">
      <alignment wrapText="1"/>
    </xf>
    <xf numFmtId="49" fontId="27" fillId="8" borderId="43" xfId="0" applyNumberFormat="1" applyFont="1" applyFill="1" applyBorder="1"/>
    <xf numFmtId="49" fontId="0" fillId="8" borderId="43" xfId="0" applyNumberFormat="1" applyFill="1" applyBorder="1"/>
    <xf numFmtId="49" fontId="0" fillId="8" borderId="0" xfId="0" applyNumberFormat="1" applyFill="1"/>
    <xf numFmtId="49" fontId="25" fillId="8" borderId="0" xfId="0" applyNumberFormat="1" applyFont="1" applyFill="1"/>
    <xf numFmtId="49" fontId="0" fillId="8" borderId="0" xfId="0" applyNumberFormat="1" applyFill="1" applyAlignment="1">
      <alignment wrapText="1"/>
    </xf>
    <xf numFmtId="49" fontId="0" fillId="8" borderId="0" xfId="0" applyNumberFormat="1" applyFill="1" applyAlignment="1">
      <alignment vertical="center"/>
    </xf>
    <xf numFmtId="49" fontId="26" fillId="8" borderId="0" xfId="0" applyNumberFormat="1" applyFont="1" applyFill="1"/>
    <xf numFmtId="49" fontId="28" fillId="8" borderId="0" xfId="0" applyNumberFormat="1" applyFont="1" applyFill="1"/>
    <xf numFmtId="49" fontId="30" fillId="8" borderId="0" xfId="0" applyNumberFormat="1" applyFont="1" applyFill="1"/>
    <xf numFmtId="49" fontId="29" fillId="8" borderId="0" xfId="0" applyNumberFormat="1" applyFont="1" applyFill="1"/>
    <xf numFmtId="166" fontId="22" fillId="2" borderId="19" xfId="0" applyNumberFormat="1" applyFont="1" applyFill="1" applyBorder="1" applyAlignment="1">
      <alignment horizontal="center" vertical="center"/>
    </xf>
    <xf numFmtId="2" fontId="6" fillId="2" borderId="19" xfId="0" applyNumberFormat="1" applyFont="1" applyFill="1" applyBorder="1" applyAlignment="1">
      <alignment horizontal="center" vertical="center"/>
    </xf>
    <xf numFmtId="0" fontId="2" fillId="0" borderId="48" xfId="0" applyFont="1" applyBorder="1" applyAlignment="1">
      <alignment horizontal="left" wrapText="1"/>
    </xf>
    <xf numFmtId="0" fontId="2" fillId="0" borderId="8" xfId="0" applyFont="1" applyBorder="1" applyAlignment="1">
      <alignment horizontal="left" wrapText="1"/>
    </xf>
    <xf numFmtId="2" fontId="2" fillId="2" borderId="8" xfId="0" applyNumberFormat="1" applyFont="1" applyFill="1" applyBorder="1" applyAlignment="1">
      <alignment horizontal="center"/>
    </xf>
    <xf numFmtId="2" fontId="13" fillId="5" borderId="49" xfId="0" applyNumberFormat="1" applyFont="1" applyFill="1" applyBorder="1"/>
    <xf numFmtId="0" fontId="7" fillId="3" borderId="50" xfId="0" applyFont="1" applyFill="1" applyBorder="1" applyAlignment="1">
      <alignment horizontal="left" vertical="center" wrapText="1"/>
    </xf>
    <xf numFmtId="0" fontId="2" fillId="0" borderId="53" xfId="0" applyFont="1" applyBorder="1" applyAlignment="1">
      <alignment horizontal="left" wrapText="1"/>
    </xf>
    <xf numFmtId="0" fontId="2" fillId="0" borderId="30" xfId="0" applyFont="1" applyBorder="1" applyAlignment="1">
      <alignment horizontal="left" wrapText="1"/>
    </xf>
    <xf numFmtId="2" fontId="9" fillId="4" borderId="30" xfId="0" applyNumberFormat="1" applyFont="1" applyFill="1" applyBorder="1" applyAlignment="1" applyProtection="1">
      <alignment wrapText="1"/>
      <protection locked="0"/>
    </xf>
    <xf numFmtId="2" fontId="2" fillId="2" borderId="30" xfId="0" applyNumberFormat="1" applyFont="1" applyFill="1" applyBorder="1" applyAlignment="1">
      <alignment horizontal="center"/>
    </xf>
    <xf numFmtId="2" fontId="13" fillId="5" borderId="54" xfId="0" applyNumberFormat="1" applyFont="1" applyFill="1" applyBorder="1"/>
    <xf numFmtId="0" fontId="7" fillId="3" borderId="45" xfId="0" applyFont="1" applyFill="1" applyBorder="1" applyAlignment="1">
      <alignment horizontal="left" vertical="center" wrapText="1"/>
    </xf>
    <xf numFmtId="0" fontId="6" fillId="3" borderId="46" xfId="0" applyFont="1" applyFill="1" applyBorder="1" applyAlignment="1">
      <alignment horizontal="left" vertical="center" wrapText="1"/>
    </xf>
    <xf numFmtId="0" fontId="2" fillId="0" borderId="55" xfId="0" applyFont="1" applyBorder="1" applyAlignment="1">
      <alignment horizontal="left" wrapText="1"/>
    </xf>
    <xf numFmtId="0" fontId="2" fillId="0" borderId="32" xfId="0" applyFont="1" applyBorder="1" applyAlignment="1">
      <alignment horizontal="left" wrapText="1"/>
    </xf>
    <xf numFmtId="2" fontId="9" fillId="4" borderId="32" xfId="0" applyNumberFormat="1" applyFont="1" applyFill="1" applyBorder="1" applyAlignment="1" applyProtection="1">
      <alignment wrapText="1"/>
      <protection locked="0"/>
    </xf>
    <xf numFmtId="2" fontId="2" fillId="2" borderId="32" xfId="0" applyNumberFormat="1" applyFont="1" applyFill="1" applyBorder="1" applyAlignment="1">
      <alignment horizontal="center"/>
    </xf>
    <xf numFmtId="2" fontId="13" fillId="5" borderId="56" xfId="0" applyNumberFormat="1" applyFont="1" applyFill="1" applyBorder="1"/>
    <xf numFmtId="0" fontId="8" fillId="8" borderId="29" xfId="0" applyFont="1" applyFill="1" applyBorder="1" applyAlignment="1">
      <alignment horizontal="center"/>
    </xf>
    <xf numFmtId="0" fontId="8" fillId="8" borderId="1" xfId="0" applyFont="1" applyFill="1" applyBorder="1" applyAlignment="1">
      <alignment horizontal="center"/>
    </xf>
    <xf numFmtId="0" fontId="8" fillId="8" borderId="5" xfId="0" applyFont="1" applyFill="1" applyBorder="1" applyAlignment="1">
      <alignment horizontal="center"/>
    </xf>
    <xf numFmtId="0" fontId="7" fillId="8" borderId="1" xfId="0" applyFont="1" applyFill="1" applyBorder="1" applyAlignment="1">
      <alignment vertical="center"/>
    </xf>
    <xf numFmtId="0" fontId="9" fillId="8" borderId="0" xfId="0" applyFont="1" applyFill="1" applyAlignment="1">
      <alignment vertical="center"/>
    </xf>
    <xf numFmtId="0" fontId="7" fillId="0" borderId="9" xfId="0" applyFont="1" applyBorder="1" applyAlignment="1">
      <alignment vertical="center"/>
    </xf>
    <xf numFmtId="0" fontId="7" fillId="0" borderId="10" xfId="0" applyFont="1" applyBorder="1" applyAlignment="1">
      <alignment vertical="center"/>
    </xf>
    <xf numFmtId="0" fontId="8" fillId="8" borderId="7" xfId="0" applyFont="1" applyFill="1" applyBorder="1" applyAlignment="1">
      <alignment horizontal="center"/>
    </xf>
    <xf numFmtId="0" fontId="8" fillId="8" borderId="21" xfId="0" applyFont="1" applyFill="1" applyBorder="1" applyAlignment="1">
      <alignment horizontal="center"/>
    </xf>
    <xf numFmtId="0" fontId="0" fillId="2" borderId="1" xfId="0" applyFill="1" applyBorder="1" applyAlignment="1">
      <alignment horizontal="left" wrapText="1"/>
    </xf>
    <xf numFmtId="49" fontId="26" fillId="8" borderId="37" xfId="0" applyNumberFormat="1" applyFont="1" applyFill="1" applyBorder="1"/>
    <xf numFmtId="49" fontId="0" fillId="8" borderId="38" xfId="0" applyNumberFormat="1" applyFill="1" applyBorder="1"/>
    <xf numFmtId="49" fontId="0" fillId="8" borderId="39" xfId="0" applyNumberFormat="1" applyFill="1" applyBorder="1"/>
    <xf numFmtId="49" fontId="30" fillId="8" borderId="40" xfId="0" applyNumberFormat="1" applyFont="1" applyFill="1" applyBorder="1"/>
    <xf numFmtId="49" fontId="7" fillId="8" borderId="0" xfId="0" applyNumberFormat="1" applyFont="1" applyFill="1"/>
    <xf numFmtId="49" fontId="0" fillId="8" borderId="41" xfId="0" applyNumberFormat="1" applyFill="1" applyBorder="1"/>
    <xf numFmtId="0" fontId="7" fillId="8" borderId="43" xfId="0" applyFont="1" applyFill="1" applyBorder="1"/>
    <xf numFmtId="0" fontId="7" fillId="8" borderId="38" xfId="0" applyFont="1" applyFill="1" applyBorder="1"/>
    <xf numFmtId="0" fontId="0" fillId="8" borderId="39" xfId="0" applyFill="1" applyBorder="1"/>
    <xf numFmtId="0" fontId="0" fillId="8" borderId="0" xfId="0" applyFill="1" applyAlignment="1">
      <alignment horizontal="right"/>
    </xf>
    <xf numFmtId="49" fontId="25" fillId="8" borderId="38" xfId="0" applyNumberFormat="1" applyFont="1" applyFill="1" applyBorder="1" applyAlignment="1">
      <alignment wrapText="1"/>
    </xf>
    <xf numFmtId="2" fontId="17" fillId="7" borderId="8" xfId="0" applyNumberFormat="1" applyFont="1" applyFill="1" applyBorder="1" applyAlignment="1">
      <alignment wrapText="1"/>
    </xf>
    <xf numFmtId="2" fontId="17" fillId="9" borderId="8" xfId="0" applyNumberFormat="1" applyFont="1" applyFill="1" applyBorder="1" applyAlignment="1">
      <alignment wrapText="1"/>
    </xf>
    <xf numFmtId="2" fontId="18" fillId="9" borderId="20" xfId="0" applyNumberFormat="1" applyFont="1" applyFill="1" applyBorder="1" applyAlignment="1">
      <alignment wrapText="1"/>
    </xf>
    <xf numFmtId="2" fontId="18" fillId="9" borderId="19" xfId="0" applyNumberFormat="1" applyFont="1" applyFill="1" applyBorder="1" applyAlignment="1">
      <alignment wrapText="1"/>
    </xf>
    <xf numFmtId="2" fontId="18" fillId="9" borderId="8" xfId="0" applyNumberFormat="1" applyFont="1" applyFill="1" applyBorder="1" applyAlignment="1">
      <alignment wrapText="1"/>
    </xf>
    <xf numFmtId="2" fontId="15" fillId="9" borderId="6" xfId="0" applyNumberFormat="1" applyFont="1" applyFill="1" applyBorder="1"/>
    <xf numFmtId="0" fontId="0" fillId="2" borderId="2" xfId="0" applyFill="1" applyBorder="1" applyAlignment="1">
      <alignment wrapText="1"/>
    </xf>
    <xf numFmtId="2" fontId="18" fillId="2" borderId="3" xfId="0" applyNumberFormat="1" applyFont="1" applyFill="1" applyBorder="1" applyAlignment="1">
      <alignment horizontal="center"/>
    </xf>
    <xf numFmtId="2" fontId="17" fillId="2" borderId="3" xfId="0" applyNumberFormat="1" applyFont="1" applyFill="1" applyBorder="1" applyAlignment="1">
      <alignment horizontal="center"/>
    </xf>
    <xf numFmtId="2" fontId="22" fillId="2" borderId="4" xfId="0" applyNumberFormat="1" applyFont="1" applyFill="1" applyBorder="1" applyAlignment="1">
      <alignment horizontal="center" vertical="center"/>
    </xf>
    <xf numFmtId="2" fontId="18" fillId="2" borderId="0" xfId="0" applyNumberFormat="1" applyFont="1" applyFill="1" applyAlignment="1">
      <alignment horizontal="center"/>
    </xf>
    <xf numFmtId="2" fontId="17" fillId="2" borderId="0" xfId="0" applyNumberFormat="1" applyFont="1" applyFill="1" applyAlignment="1">
      <alignment horizontal="center"/>
    </xf>
    <xf numFmtId="0" fontId="0" fillId="2" borderId="7" xfId="0" applyFill="1" applyBorder="1" applyAlignment="1">
      <alignment vertical="center" wrapText="1"/>
    </xf>
    <xf numFmtId="0" fontId="16" fillId="0" borderId="2" xfId="0" applyFont="1" applyBorder="1" applyAlignment="1">
      <alignment wrapText="1"/>
    </xf>
    <xf numFmtId="2" fontId="17" fillId="9" borderId="32" xfId="0" applyNumberFormat="1" applyFont="1" applyFill="1" applyBorder="1" applyAlignment="1">
      <alignment wrapText="1"/>
    </xf>
    <xf numFmtId="0" fontId="18" fillId="9" borderId="7" xfId="0" applyFont="1" applyFill="1" applyBorder="1" applyAlignment="1">
      <alignment horizontal="right" wrapText="1"/>
    </xf>
    <xf numFmtId="0" fontId="11" fillId="9" borderId="18" xfId="0" applyFont="1" applyFill="1" applyBorder="1" applyAlignment="1">
      <alignment horizontal="right" wrapText="1"/>
    </xf>
    <xf numFmtId="0" fontId="11" fillId="7" borderId="64" xfId="0" applyFont="1" applyFill="1" applyBorder="1" applyAlignment="1">
      <alignment horizontal="right" wrapText="1"/>
    </xf>
    <xf numFmtId="0" fontId="18" fillId="11" borderId="64" xfId="0" applyFont="1" applyFill="1" applyBorder="1" applyAlignment="1">
      <alignment horizontal="right" wrapText="1"/>
    </xf>
    <xf numFmtId="0" fontId="18" fillId="11" borderId="65" xfId="0" applyFont="1" applyFill="1" applyBorder="1" applyAlignment="1">
      <alignment horizontal="right" wrapText="1"/>
    </xf>
    <xf numFmtId="0" fontId="18" fillId="11" borderId="68" xfId="0" applyFont="1" applyFill="1" applyBorder="1" applyAlignment="1">
      <alignment horizontal="right" wrapText="1"/>
    </xf>
    <xf numFmtId="0" fontId="2" fillId="3" borderId="7" xfId="0" applyFont="1" applyFill="1" applyBorder="1" applyAlignment="1">
      <alignment horizontal="right" vertical="center" wrapText="1"/>
    </xf>
    <xf numFmtId="0" fontId="2" fillId="8" borderId="20" xfId="0" applyFont="1" applyFill="1" applyBorder="1" applyAlignment="1">
      <alignment horizontal="right" vertical="center" wrapText="1"/>
    </xf>
    <xf numFmtId="0" fontId="11" fillId="9" borderId="34" xfId="0" applyFont="1" applyFill="1" applyBorder="1" applyAlignment="1">
      <alignment horizontal="right" wrapText="1"/>
    </xf>
    <xf numFmtId="0" fontId="11" fillId="9" borderId="36" xfId="0" applyFont="1" applyFill="1" applyBorder="1" applyAlignment="1">
      <alignment horizontal="right" wrapText="1"/>
    </xf>
    <xf numFmtId="3" fontId="9" fillId="11" borderId="0" xfId="0" applyNumberFormat="1" applyFont="1" applyFill="1" applyAlignment="1">
      <alignment vertical="center" wrapText="1"/>
    </xf>
    <xf numFmtId="0" fontId="16" fillId="0" borderId="1" xfId="0" applyFont="1" applyBorder="1" applyAlignment="1">
      <alignment horizontal="center" vertical="center"/>
    </xf>
    <xf numFmtId="0" fontId="11" fillId="0" borderId="23" xfId="0" applyFont="1" applyBorder="1" applyAlignment="1">
      <alignment horizontal="right" wrapText="1"/>
    </xf>
    <xf numFmtId="0" fontId="11" fillId="0" borderId="25" xfId="0" applyFont="1" applyBorder="1" applyAlignment="1">
      <alignment horizontal="right" wrapText="1"/>
    </xf>
    <xf numFmtId="0" fontId="11" fillId="0" borderId="11" xfId="0" applyFont="1" applyBorder="1" applyAlignment="1">
      <alignment horizontal="right" wrapText="1"/>
    </xf>
    <xf numFmtId="0" fontId="11" fillId="0" borderId="24" xfId="0" applyFont="1" applyBorder="1" applyAlignment="1">
      <alignment horizontal="right" wrapText="1"/>
    </xf>
    <xf numFmtId="0" fontId="11" fillId="0" borderId="22" xfId="0" applyFont="1" applyBorder="1" applyAlignment="1">
      <alignment horizontal="right" wrapText="1"/>
    </xf>
    <xf numFmtId="0" fontId="11" fillId="3" borderId="7" xfId="0" applyFont="1" applyFill="1" applyBorder="1" applyAlignment="1">
      <alignment horizontal="right" vertical="center" wrapText="1"/>
    </xf>
    <xf numFmtId="0" fontId="18" fillId="3" borderId="7" xfId="0" applyFont="1" applyFill="1" applyBorder="1" applyAlignment="1">
      <alignment horizontal="right" vertical="center" wrapText="1"/>
    </xf>
    <xf numFmtId="0" fontId="35" fillId="0" borderId="0" xfId="0" applyFont="1"/>
    <xf numFmtId="0" fontId="7" fillId="0" borderId="0" xfId="0" applyFont="1" applyAlignment="1">
      <alignment horizontal="left" vertical="center" wrapText="1"/>
    </xf>
    <xf numFmtId="2" fontId="24" fillId="8" borderId="3" xfId="0" applyNumberFormat="1" applyFont="1" applyFill="1" applyBorder="1" applyAlignment="1">
      <alignment horizontal="right" vertical="center"/>
    </xf>
    <xf numFmtId="2" fontId="24" fillId="8" borderId="0" xfId="0" applyNumberFormat="1" applyFont="1" applyFill="1" applyAlignment="1">
      <alignment horizontal="right" vertical="center"/>
    </xf>
    <xf numFmtId="0" fontId="16" fillId="8" borderId="0" xfId="0" applyFont="1" applyFill="1" applyAlignment="1">
      <alignment vertical="center"/>
    </xf>
    <xf numFmtId="0" fontId="16" fillId="12" borderId="0" xfId="0" applyFont="1" applyFill="1" applyAlignment="1">
      <alignment vertical="center"/>
    </xf>
    <xf numFmtId="2" fontId="10" fillId="13" borderId="29" xfId="0" applyNumberFormat="1" applyFont="1" applyFill="1" applyBorder="1" applyAlignment="1">
      <alignment horizontal="center"/>
    </xf>
    <xf numFmtId="2" fontId="24" fillId="3" borderId="51" xfId="0" applyNumberFormat="1" applyFont="1" applyFill="1" applyBorder="1" applyAlignment="1">
      <alignment horizontal="right" vertical="center"/>
    </xf>
    <xf numFmtId="2" fontId="24" fillId="3" borderId="52" xfId="0" applyNumberFormat="1" applyFont="1" applyFill="1" applyBorder="1" applyAlignment="1">
      <alignment horizontal="right" vertical="center"/>
    </xf>
    <xf numFmtId="0" fontId="6" fillId="2" borderId="2" xfId="0" applyFont="1" applyFill="1" applyBorder="1" applyAlignment="1">
      <alignment horizontal="left"/>
    </xf>
    <xf numFmtId="0" fontId="6" fillId="2" borderId="3" xfId="0" applyFont="1" applyFill="1" applyBorder="1" applyAlignment="1">
      <alignment horizontal="left"/>
    </xf>
    <xf numFmtId="0" fontId="6" fillId="2" borderId="4" xfId="0" applyFont="1" applyFill="1" applyBorder="1" applyAlignment="1">
      <alignment horizontal="left"/>
    </xf>
    <xf numFmtId="0" fontId="18" fillId="6" borderId="18" xfId="0" applyFont="1" applyFill="1" applyBorder="1" applyAlignment="1">
      <alignment horizontal="center" wrapText="1"/>
    </xf>
    <xf numFmtId="0" fontId="18" fillId="6" borderId="20" xfId="0" applyFont="1" applyFill="1" applyBorder="1" applyAlignment="1">
      <alignment horizontal="center" wrapText="1"/>
    </xf>
    <xf numFmtId="2" fontId="22" fillId="9" borderId="13" xfId="0" applyNumberFormat="1" applyFont="1" applyFill="1" applyBorder="1" applyAlignment="1">
      <alignment horizontal="center" vertical="center" wrapText="1"/>
    </xf>
    <xf numFmtId="2" fontId="22" fillId="9" borderId="12" xfId="0" applyNumberFormat="1" applyFont="1" applyFill="1" applyBorder="1" applyAlignment="1">
      <alignment horizontal="center" vertical="center" wrapText="1"/>
    </xf>
    <xf numFmtId="2" fontId="15" fillId="9" borderId="12" xfId="0" applyNumberFormat="1" applyFont="1" applyFill="1" applyBorder="1" applyAlignment="1">
      <alignment horizontal="center"/>
    </xf>
    <xf numFmtId="3" fontId="10" fillId="4" borderId="18" xfId="0" applyNumberFormat="1" applyFont="1" applyFill="1" applyBorder="1" applyAlignment="1" applyProtection="1">
      <alignment horizontal="center" wrapText="1"/>
      <protection locked="0"/>
    </xf>
    <xf numFmtId="3" fontId="10" fillId="4" borderId="19" xfId="0" applyNumberFormat="1" applyFont="1" applyFill="1" applyBorder="1" applyAlignment="1" applyProtection="1">
      <alignment horizontal="center" wrapText="1"/>
      <protection locked="0"/>
    </xf>
    <xf numFmtId="49" fontId="16" fillId="0" borderId="57" xfId="0" applyNumberFormat="1" applyFont="1" applyBorder="1" applyAlignment="1">
      <alignment horizontal="left" wrapText="1"/>
    </xf>
    <xf numFmtId="49" fontId="16" fillId="0" borderId="58" xfId="0" applyNumberFormat="1" applyFont="1" applyBorder="1" applyAlignment="1">
      <alignment horizontal="left" wrapText="1"/>
    </xf>
    <xf numFmtId="49" fontId="16" fillId="0" borderId="59" xfId="0" applyNumberFormat="1" applyFont="1" applyBorder="1" applyAlignment="1">
      <alignment horizontal="left" wrapText="1"/>
    </xf>
    <xf numFmtId="2" fontId="24" fillId="3" borderId="18" xfId="0" applyNumberFormat="1" applyFont="1" applyFill="1" applyBorder="1" applyAlignment="1">
      <alignment horizontal="right" vertical="center"/>
    </xf>
    <xf numFmtId="2" fontId="24" fillId="3" borderId="20" xfId="0" applyNumberFormat="1" applyFont="1" applyFill="1" applyBorder="1" applyAlignment="1">
      <alignment horizontal="right" vertical="center"/>
    </xf>
    <xf numFmtId="2" fontId="24" fillId="3" borderId="19" xfId="0" applyNumberFormat="1" applyFont="1" applyFill="1" applyBorder="1" applyAlignment="1">
      <alignment horizontal="right" vertical="center"/>
    </xf>
    <xf numFmtId="2" fontId="24" fillId="3" borderId="2" xfId="0" applyNumberFormat="1" applyFont="1" applyFill="1" applyBorder="1" applyAlignment="1">
      <alignment horizontal="right" vertical="center"/>
    </xf>
    <xf numFmtId="2" fontId="24" fillId="3" borderId="3" xfId="0" applyNumberFormat="1" applyFont="1" applyFill="1" applyBorder="1" applyAlignment="1">
      <alignment horizontal="right" vertical="center"/>
    </xf>
    <xf numFmtId="2" fontId="24" fillId="3" borderId="4" xfId="0" applyNumberFormat="1" applyFont="1" applyFill="1" applyBorder="1" applyAlignment="1">
      <alignment horizontal="right" vertical="center"/>
    </xf>
    <xf numFmtId="2" fontId="6" fillId="2" borderId="18" xfId="0" applyNumberFormat="1" applyFont="1" applyFill="1" applyBorder="1" applyAlignment="1">
      <alignment horizontal="center" wrapText="1"/>
    </xf>
    <xf numFmtId="2" fontId="6" fillId="2" borderId="20" xfId="0" applyNumberFormat="1" applyFont="1" applyFill="1" applyBorder="1" applyAlignment="1">
      <alignment horizontal="center" wrapText="1"/>
    </xf>
    <xf numFmtId="166" fontId="10" fillId="10" borderId="30" xfId="0" applyNumberFormat="1" applyFont="1" applyFill="1" applyBorder="1" applyAlignment="1" applyProtection="1">
      <alignment horizontal="center" vertical="center"/>
      <protection locked="0"/>
    </xf>
    <xf numFmtId="166" fontId="10" fillId="10" borderId="31" xfId="0" applyNumberFormat="1" applyFont="1" applyFill="1" applyBorder="1" applyAlignment="1" applyProtection="1">
      <alignment horizontal="center" vertical="center"/>
      <protection locked="0"/>
    </xf>
    <xf numFmtId="166" fontId="10" fillId="10" borderId="32" xfId="0" applyNumberFormat="1" applyFont="1" applyFill="1" applyBorder="1" applyAlignment="1" applyProtection="1">
      <alignment horizontal="center" vertical="center"/>
      <protection locked="0"/>
    </xf>
    <xf numFmtId="2" fontId="24" fillId="3" borderId="46" xfId="0" applyNumberFormat="1" applyFont="1" applyFill="1" applyBorder="1" applyAlignment="1">
      <alignment horizontal="right" vertical="center"/>
    </xf>
    <xf numFmtId="2" fontId="24" fillId="3" borderId="47" xfId="0" applyNumberFormat="1" applyFont="1" applyFill="1" applyBorder="1" applyAlignment="1">
      <alignment horizontal="right" vertical="center"/>
    </xf>
    <xf numFmtId="0" fontId="9" fillId="8" borderId="29" xfId="0" applyFont="1" applyFill="1" applyBorder="1" applyAlignment="1">
      <alignment horizontal="center" wrapText="1"/>
    </xf>
    <xf numFmtId="0" fontId="18" fillId="8" borderId="20" xfId="0" applyFont="1" applyFill="1" applyBorder="1" applyAlignment="1">
      <alignment horizontal="left" wrapText="1"/>
    </xf>
    <xf numFmtId="0" fontId="18" fillId="8" borderId="19" xfId="0" applyFont="1" applyFill="1" applyBorder="1" applyAlignment="1">
      <alignment horizontal="left" wrapText="1"/>
    </xf>
    <xf numFmtId="0" fontId="7" fillId="9" borderId="30" xfId="0" applyFont="1" applyFill="1" applyBorder="1" applyAlignment="1">
      <alignment horizontal="left" vertical="center" wrapText="1"/>
    </xf>
    <xf numFmtId="0" fontId="7" fillId="9" borderId="32" xfId="0" applyFont="1" applyFill="1" applyBorder="1" applyAlignment="1">
      <alignment horizontal="left" vertical="center" wrapText="1"/>
    </xf>
    <xf numFmtId="0" fontId="18" fillId="9" borderId="30" xfId="0" applyFont="1" applyFill="1" applyBorder="1" applyAlignment="1">
      <alignment horizontal="left" vertical="center" wrapText="1"/>
    </xf>
    <xf numFmtId="0" fontId="18" fillId="9" borderId="32" xfId="0" applyFont="1" applyFill="1" applyBorder="1" applyAlignment="1">
      <alignment horizontal="left" vertical="center" wrapText="1"/>
    </xf>
    <xf numFmtId="0" fontId="33" fillId="0" borderId="18" xfId="0" applyFont="1" applyBorder="1" applyAlignment="1">
      <alignment horizontal="center" vertical="center"/>
    </xf>
    <xf numFmtId="0" fontId="33" fillId="0" borderId="20" xfId="0" applyFont="1" applyBorder="1" applyAlignment="1">
      <alignment horizontal="center" vertical="center"/>
    </xf>
    <xf numFmtId="0" fontId="33" fillId="0" borderId="19" xfId="0" applyFont="1" applyBorder="1" applyAlignment="1">
      <alignment horizontal="center" vertical="center"/>
    </xf>
    <xf numFmtId="0" fontId="16" fillId="11" borderId="0" xfId="0" applyFont="1" applyFill="1" applyAlignment="1">
      <alignment horizontal="center" vertical="center"/>
    </xf>
    <xf numFmtId="0" fontId="16" fillId="11" borderId="5" xfId="0" applyFont="1" applyFill="1" applyBorder="1" applyAlignment="1">
      <alignment horizontal="center" vertical="center"/>
    </xf>
    <xf numFmtId="49" fontId="9" fillId="4" borderId="60" xfId="0" applyNumberFormat="1" applyFont="1" applyFill="1" applyBorder="1" applyAlignment="1" applyProtection="1">
      <alignment horizontal="center" vertical="center" wrapText="1"/>
      <protection locked="0"/>
    </xf>
    <xf numFmtId="49" fontId="9" fillId="4" borderId="61" xfId="0" applyNumberFormat="1" applyFont="1" applyFill="1" applyBorder="1" applyAlignment="1" applyProtection="1">
      <alignment horizontal="center" vertical="center" wrapText="1"/>
      <protection locked="0"/>
    </xf>
    <xf numFmtId="14" fontId="9" fillId="4" borderId="62" xfId="0" applyNumberFormat="1" applyFont="1" applyFill="1" applyBorder="1" applyAlignment="1" applyProtection="1">
      <alignment horizontal="center" vertical="center"/>
      <protection locked="0"/>
    </xf>
    <xf numFmtId="14" fontId="9" fillId="4" borderId="63" xfId="0" applyNumberFormat="1" applyFont="1" applyFill="1" applyBorder="1" applyAlignment="1" applyProtection="1">
      <alignment horizontal="center" vertical="center"/>
      <protection locked="0"/>
    </xf>
    <xf numFmtId="0" fontId="16" fillId="0" borderId="18" xfId="0" applyFont="1" applyBorder="1" applyAlignment="1">
      <alignment horizontal="center" wrapText="1"/>
    </xf>
    <xf numFmtId="0" fontId="16" fillId="0" borderId="20" xfId="0" applyFont="1" applyBorder="1" applyAlignment="1">
      <alignment horizontal="center" wrapText="1"/>
    </xf>
    <xf numFmtId="0" fontId="16" fillId="0" borderId="19" xfId="0" applyFont="1" applyBorder="1" applyAlignment="1">
      <alignment horizontal="center" wrapText="1"/>
    </xf>
    <xf numFmtId="2" fontId="10" fillId="4" borderId="68" xfId="0" applyNumberFormat="1" applyFont="1" applyFill="1" applyBorder="1" applyAlignment="1" applyProtection="1">
      <alignment horizontal="center" wrapText="1"/>
      <protection locked="0"/>
    </xf>
    <xf numFmtId="2" fontId="10" fillId="4" borderId="6" xfId="0" applyNumberFormat="1" applyFont="1" applyFill="1" applyBorder="1" applyAlignment="1" applyProtection="1">
      <alignment horizontal="center" wrapText="1"/>
      <protection locked="0"/>
    </xf>
    <xf numFmtId="2" fontId="10" fillId="4" borderId="27" xfId="0" applyNumberFormat="1" applyFont="1" applyFill="1" applyBorder="1" applyAlignment="1" applyProtection="1">
      <alignment horizontal="center" wrapText="1"/>
      <protection locked="0"/>
    </xf>
    <xf numFmtId="2" fontId="17" fillId="9" borderId="18" xfId="0" applyNumberFormat="1" applyFont="1" applyFill="1" applyBorder="1" applyAlignment="1">
      <alignment horizontal="right"/>
    </xf>
    <xf numFmtId="2" fontId="17" fillId="9" borderId="19" xfId="0" applyNumberFormat="1" applyFont="1" applyFill="1" applyBorder="1" applyAlignment="1">
      <alignment horizontal="right"/>
    </xf>
    <xf numFmtId="2" fontId="17" fillId="9" borderId="7" xfId="0" applyNumberFormat="1" applyFont="1" applyFill="1" applyBorder="1" applyAlignment="1">
      <alignment horizontal="right"/>
    </xf>
    <xf numFmtId="2" fontId="17" fillId="9" borderId="21" xfId="0" applyNumberFormat="1" applyFont="1" applyFill="1" applyBorder="1" applyAlignment="1">
      <alignment horizontal="right"/>
    </xf>
    <xf numFmtId="0" fontId="16" fillId="0" borderId="1" xfId="0" applyFont="1" applyBorder="1" applyAlignment="1">
      <alignment horizontal="center" wrapText="1"/>
    </xf>
    <xf numFmtId="0" fontId="16" fillId="0" borderId="5" xfId="0" applyFont="1" applyBorder="1" applyAlignment="1">
      <alignment horizontal="center" wrapText="1"/>
    </xf>
    <xf numFmtId="0" fontId="16" fillId="0" borderId="7" xfId="0" applyFont="1" applyBorder="1" applyAlignment="1">
      <alignment horizontal="center" wrapText="1"/>
    </xf>
    <xf numFmtId="0" fontId="16" fillId="0" borderId="21" xfId="0" applyFont="1" applyBorder="1" applyAlignment="1">
      <alignment horizontal="center" wrapText="1"/>
    </xf>
    <xf numFmtId="2" fontId="10" fillId="4" borderId="64" xfId="0" applyNumberFormat="1" applyFont="1" applyFill="1" applyBorder="1" applyAlignment="1" applyProtection="1">
      <alignment horizontal="center" wrapText="1"/>
      <protection locked="0"/>
    </xf>
    <xf numFmtId="2" fontId="10" fillId="4" borderId="12" xfId="0" applyNumberFormat="1" applyFont="1" applyFill="1" applyBorder="1" applyAlignment="1" applyProtection="1">
      <alignment horizontal="center" wrapText="1"/>
      <protection locked="0"/>
    </xf>
    <xf numFmtId="2" fontId="10" fillId="4" borderId="26" xfId="0" applyNumberFormat="1" applyFont="1" applyFill="1" applyBorder="1" applyAlignment="1" applyProtection="1">
      <alignment horizontal="center" wrapText="1"/>
      <protection locked="0"/>
    </xf>
    <xf numFmtId="2" fontId="10" fillId="11" borderId="65" xfId="0" applyNumberFormat="1" applyFont="1" applyFill="1" applyBorder="1" applyAlignment="1" applyProtection="1">
      <alignment horizontal="center" wrapText="1"/>
      <protection locked="0"/>
    </xf>
    <xf numFmtId="2" fontId="10" fillId="11" borderId="66" xfId="0" applyNumberFormat="1" applyFont="1" applyFill="1" applyBorder="1" applyAlignment="1" applyProtection="1">
      <alignment horizontal="center" wrapText="1"/>
      <protection locked="0"/>
    </xf>
    <xf numFmtId="2" fontId="10" fillId="11" borderId="67" xfId="0" applyNumberFormat="1" applyFont="1" applyFill="1" applyBorder="1" applyAlignment="1" applyProtection="1">
      <alignment horizontal="center" wrapText="1"/>
      <protection locked="0"/>
    </xf>
    <xf numFmtId="2" fontId="17" fillId="3" borderId="18" xfId="0" applyNumberFormat="1" applyFont="1" applyFill="1" applyBorder="1" applyAlignment="1">
      <alignment horizontal="right" vertical="center"/>
    </xf>
    <xf numFmtId="2" fontId="17" fillId="3" borderId="20" xfId="0" applyNumberFormat="1" applyFont="1" applyFill="1" applyBorder="1" applyAlignment="1">
      <alignment horizontal="right" vertical="center"/>
    </xf>
    <xf numFmtId="2" fontId="17" fillId="3" borderId="19" xfId="0" applyNumberFormat="1" applyFont="1" applyFill="1" applyBorder="1" applyAlignment="1">
      <alignment horizontal="right" vertical="center"/>
    </xf>
    <xf numFmtId="2" fontId="17" fillId="9" borderId="18" xfId="0" applyNumberFormat="1" applyFont="1" applyFill="1" applyBorder="1" applyAlignment="1">
      <alignment horizontal="center" wrapText="1"/>
    </xf>
    <xf numFmtId="2" fontId="17" fillId="9" borderId="19" xfId="0" applyNumberFormat="1" applyFont="1" applyFill="1" applyBorder="1" applyAlignment="1">
      <alignment horizontal="center" wrapText="1"/>
    </xf>
    <xf numFmtId="2" fontId="15" fillId="7" borderId="18" xfId="0" applyNumberFormat="1" applyFont="1" applyFill="1" applyBorder="1" applyAlignment="1">
      <alignment horizontal="center"/>
    </xf>
    <xf numFmtId="2" fontId="15" fillId="7" borderId="19" xfId="0" applyNumberFormat="1" applyFont="1" applyFill="1" applyBorder="1" applyAlignment="1">
      <alignment horizontal="center"/>
    </xf>
    <xf numFmtId="49" fontId="25" fillId="8" borderId="38" xfId="0" applyNumberFormat="1" applyFont="1" applyFill="1" applyBorder="1" applyAlignment="1">
      <alignment horizontal="left" wrapText="1"/>
    </xf>
  </cellXfs>
  <cellStyles count="1">
    <cellStyle name="Standard" xfId="0" builtinId="0"/>
  </cellStyles>
  <dxfs count="2">
    <dxf>
      <font>
        <color theme="9" tint="0.39994506668294322"/>
      </font>
    </dxf>
    <dxf>
      <font>
        <color theme="9" tint="0.39994506668294322"/>
      </font>
    </dxf>
  </dxfs>
  <tableStyles count="0" defaultTableStyle="TableStyleMedium2" defaultPivotStyle="PivotStyleLight16"/>
  <colors>
    <mruColors>
      <color rgb="FFC5E0B4"/>
      <color rgb="FFB4C6E7"/>
      <color rgb="FFFFF2CC"/>
      <color rgb="FFA9D0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687864</xdr:colOff>
      <xdr:row>72</xdr:row>
      <xdr:rowOff>28575</xdr:rowOff>
    </xdr:from>
    <xdr:to>
      <xdr:col>13</xdr:col>
      <xdr:colOff>659289</xdr:colOff>
      <xdr:row>87</xdr:row>
      <xdr:rowOff>161925</xdr:rowOff>
    </xdr:to>
    <xdr:sp macro="" textlink="">
      <xdr:nvSpPr>
        <xdr:cNvPr id="28" name="Rechteck 27">
          <a:extLst>
            <a:ext uri="{FF2B5EF4-FFF2-40B4-BE49-F238E27FC236}">
              <a16:creationId xmlns:a16="http://schemas.microsoft.com/office/drawing/2014/main" id="{758F4D16-C823-180C-1A94-6A03FF6C17BE}"/>
            </a:ext>
          </a:extLst>
        </xdr:cNvPr>
        <xdr:cNvSpPr/>
      </xdr:nvSpPr>
      <xdr:spPr>
        <a:xfrm>
          <a:off x="6736239" y="13820775"/>
          <a:ext cx="5057775" cy="2990850"/>
        </a:xfrm>
        <a:prstGeom prst="rect">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7</xdr:col>
      <xdr:colOff>701417</xdr:colOff>
      <xdr:row>72</xdr:row>
      <xdr:rowOff>33959</xdr:rowOff>
    </xdr:from>
    <xdr:to>
      <xdr:col>13</xdr:col>
      <xdr:colOff>656897</xdr:colOff>
      <xdr:row>73</xdr:row>
      <xdr:rowOff>132522</xdr:rowOff>
    </xdr:to>
    <xdr:sp macro="" textlink="">
      <xdr:nvSpPr>
        <xdr:cNvPr id="82" name="Rechteck 81">
          <a:extLst>
            <a:ext uri="{FF2B5EF4-FFF2-40B4-BE49-F238E27FC236}">
              <a16:creationId xmlns:a16="http://schemas.microsoft.com/office/drawing/2014/main" id="{B93DE4A9-78D4-4387-988C-1D08E1BBD939}"/>
            </a:ext>
          </a:extLst>
        </xdr:cNvPr>
        <xdr:cNvSpPr/>
      </xdr:nvSpPr>
      <xdr:spPr>
        <a:xfrm>
          <a:off x="6751434" y="13802511"/>
          <a:ext cx="5039860" cy="289063"/>
        </a:xfrm>
        <a:prstGeom prst="rect">
          <a:avLst/>
        </a:prstGeom>
        <a:solidFill>
          <a:srgbClr val="A9D08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59214</xdr:colOff>
      <xdr:row>72</xdr:row>
      <xdr:rowOff>28575</xdr:rowOff>
    </xdr:from>
    <xdr:to>
      <xdr:col>5</xdr:col>
      <xdr:colOff>592614</xdr:colOff>
      <xdr:row>87</xdr:row>
      <xdr:rowOff>161925</xdr:rowOff>
    </xdr:to>
    <xdr:sp macro="" textlink="">
      <xdr:nvSpPr>
        <xdr:cNvPr id="23" name="Rechteck 22">
          <a:extLst>
            <a:ext uri="{FF2B5EF4-FFF2-40B4-BE49-F238E27FC236}">
              <a16:creationId xmlns:a16="http://schemas.microsoft.com/office/drawing/2014/main" id="{118358F2-021D-45AD-AC32-2068CD68B2C4}"/>
            </a:ext>
          </a:extLst>
        </xdr:cNvPr>
        <xdr:cNvSpPr/>
      </xdr:nvSpPr>
      <xdr:spPr>
        <a:xfrm>
          <a:off x="59214" y="7229475"/>
          <a:ext cx="5057775" cy="2990850"/>
        </a:xfrm>
        <a:prstGeom prst="rect">
          <a:avLst/>
        </a:prstGeom>
        <a:solidFill>
          <a:schemeClr val="bg2">
            <a:lumMod val="9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72660</xdr:colOff>
      <xdr:row>72</xdr:row>
      <xdr:rowOff>43703</xdr:rowOff>
    </xdr:from>
    <xdr:to>
      <xdr:col>4</xdr:col>
      <xdr:colOff>67236</xdr:colOff>
      <xdr:row>81</xdr:row>
      <xdr:rowOff>168088</xdr:rowOff>
    </xdr:to>
    <xdr:sp macro="" textlink="">
      <xdr:nvSpPr>
        <xdr:cNvPr id="81" name="Rechteck 80">
          <a:extLst>
            <a:ext uri="{FF2B5EF4-FFF2-40B4-BE49-F238E27FC236}">
              <a16:creationId xmlns:a16="http://schemas.microsoft.com/office/drawing/2014/main" id="{4F0B52A2-9C3C-A909-5D8E-44974B24DDE4}"/>
            </a:ext>
          </a:extLst>
        </xdr:cNvPr>
        <xdr:cNvSpPr/>
      </xdr:nvSpPr>
      <xdr:spPr>
        <a:xfrm>
          <a:off x="72660" y="13838144"/>
          <a:ext cx="3759752" cy="1838885"/>
        </a:xfrm>
        <a:prstGeom prst="rect">
          <a:avLst/>
        </a:prstGeom>
        <a:solidFill>
          <a:srgbClr val="A9D08E"/>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0</xdr:colOff>
      <xdr:row>38</xdr:row>
      <xdr:rowOff>28575</xdr:rowOff>
    </xdr:from>
    <xdr:to>
      <xdr:col>13</xdr:col>
      <xdr:colOff>733425</xdr:colOff>
      <xdr:row>53</xdr:row>
      <xdr:rowOff>161925</xdr:rowOff>
    </xdr:to>
    <xdr:sp macro="" textlink="">
      <xdr:nvSpPr>
        <xdr:cNvPr id="31" name="Rechteck 30">
          <a:extLst>
            <a:ext uri="{FF2B5EF4-FFF2-40B4-BE49-F238E27FC236}">
              <a16:creationId xmlns:a16="http://schemas.microsoft.com/office/drawing/2014/main" id="{18685892-EBE3-5327-27D0-48165C873455}"/>
            </a:ext>
          </a:extLst>
        </xdr:cNvPr>
        <xdr:cNvSpPr/>
      </xdr:nvSpPr>
      <xdr:spPr>
        <a:xfrm>
          <a:off x="6810375" y="7077075"/>
          <a:ext cx="5057775" cy="2990850"/>
        </a:xfrm>
        <a:prstGeom prst="rect">
          <a:avLst/>
        </a:prstGeom>
        <a:solidFill>
          <a:srgbClr val="C5E0B4"/>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685800</xdr:colOff>
      <xdr:row>40</xdr:row>
      <xdr:rowOff>152400</xdr:rowOff>
    </xdr:from>
    <xdr:to>
      <xdr:col>11</xdr:col>
      <xdr:colOff>0</xdr:colOff>
      <xdr:row>49</xdr:row>
      <xdr:rowOff>57150</xdr:rowOff>
    </xdr:to>
    <xdr:sp macro="" textlink="">
      <xdr:nvSpPr>
        <xdr:cNvPr id="32" name="Rechteck 31">
          <a:extLst>
            <a:ext uri="{FF2B5EF4-FFF2-40B4-BE49-F238E27FC236}">
              <a16:creationId xmlns:a16="http://schemas.microsoft.com/office/drawing/2014/main" id="{06C7EA9E-88E5-1744-4984-D508B8188BB2}"/>
            </a:ext>
          </a:extLst>
        </xdr:cNvPr>
        <xdr:cNvSpPr/>
      </xdr:nvSpPr>
      <xdr:spPr>
        <a:xfrm>
          <a:off x="7496175" y="11477625"/>
          <a:ext cx="2114550" cy="1619250"/>
        </a:xfrm>
        <a:prstGeom prst="rect">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0</xdr:colOff>
      <xdr:row>40</xdr:row>
      <xdr:rowOff>152401</xdr:rowOff>
    </xdr:from>
    <xdr:to>
      <xdr:col>11</xdr:col>
      <xdr:colOff>504825</xdr:colOff>
      <xdr:row>49</xdr:row>
      <xdr:rowOff>57151</xdr:rowOff>
    </xdr:to>
    <xdr:sp macro="" textlink="">
      <xdr:nvSpPr>
        <xdr:cNvPr id="33" name="Rechteck 32">
          <a:extLst>
            <a:ext uri="{FF2B5EF4-FFF2-40B4-BE49-F238E27FC236}">
              <a16:creationId xmlns:a16="http://schemas.microsoft.com/office/drawing/2014/main" id="{864B7DED-187A-0920-0234-00536D1A6861}"/>
            </a:ext>
          </a:extLst>
        </xdr:cNvPr>
        <xdr:cNvSpPr/>
      </xdr:nvSpPr>
      <xdr:spPr>
        <a:xfrm>
          <a:off x="9610725" y="11477626"/>
          <a:ext cx="504825" cy="1619250"/>
        </a:xfrm>
        <a:prstGeom prst="rect">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685800</xdr:colOff>
      <xdr:row>49</xdr:row>
      <xdr:rowOff>57150</xdr:rowOff>
    </xdr:from>
    <xdr:to>
      <xdr:col>9</xdr:col>
      <xdr:colOff>828675</xdr:colOff>
      <xdr:row>53</xdr:row>
      <xdr:rowOff>152400</xdr:rowOff>
    </xdr:to>
    <xdr:sp macro="" textlink="">
      <xdr:nvSpPr>
        <xdr:cNvPr id="34" name="Rechteck 33">
          <a:extLst>
            <a:ext uri="{FF2B5EF4-FFF2-40B4-BE49-F238E27FC236}">
              <a16:creationId xmlns:a16="http://schemas.microsoft.com/office/drawing/2014/main" id="{30C4FEFC-FA91-EE0E-16C7-6A652565930F}"/>
            </a:ext>
          </a:extLst>
        </xdr:cNvPr>
        <xdr:cNvSpPr/>
      </xdr:nvSpPr>
      <xdr:spPr>
        <a:xfrm>
          <a:off x="7496175" y="13096875"/>
          <a:ext cx="904875" cy="857250"/>
        </a:xfrm>
        <a:prstGeom prst="rect">
          <a:avLst/>
        </a:prstGeom>
        <a:solidFill>
          <a:schemeClr val="accent6">
            <a:lumMod val="60000"/>
            <a:lumOff val="40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59214</xdr:colOff>
      <xdr:row>38</xdr:row>
      <xdr:rowOff>28575</xdr:rowOff>
    </xdr:from>
    <xdr:to>
      <xdr:col>5</xdr:col>
      <xdr:colOff>592614</xdr:colOff>
      <xdr:row>53</xdr:row>
      <xdr:rowOff>161925</xdr:rowOff>
    </xdr:to>
    <xdr:sp macro="" textlink="">
      <xdr:nvSpPr>
        <xdr:cNvPr id="6" name="Rechteck 5">
          <a:extLst>
            <a:ext uri="{FF2B5EF4-FFF2-40B4-BE49-F238E27FC236}">
              <a16:creationId xmlns:a16="http://schemas.microsoft.com/office/drawing/2014/main" id="{D3B59739-3957-CD56-9F18-68167431A816}"/>
            </a:ext>
          </a:extLst>
        </xdr:cNvPr>
        <xdr:cNvSpPr/>
      </xdr:nvSpPr>
      <xdr:spPr>
        <a:xfrm>
          <a:off x="59214" y="7085358"/>
          <a:ext cx="5055704" cy="2990850"/>
        </a:xfrm>
        <a:prstGeom prst="rect">
          <a:avLst/>
        </a:prstGeom>
        <a:solidFill>
          <a:schemeClr val="accent6">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745014</xdr:colOff>
      <xdr:row>40</xdr:row>
      <xdr:rowOff>152400</xdr:rowOff>
    </xdr:from>
    <xdr:to>
      <xdr:col>2</xdr:col>
      <xdr:colOff>621189</xdr:colOff>
      <xdr:row>49</xdr:row>
      <xdr:rowOff>57150</xdr:rowOff>
    </xdr:to>
    <xdr:sp macro="" textlink="">
      <xdr:nvSpPr>
        <xdr:cNvPr id="7" name="Rechteck 6">
          <a:extLst>
            <a:ext uri="{FF2B5EF4-FFF2-40B4-BE49-F238E27FC236}">
              <a16:creationId xmlns:a16="http://schemas.microsoft.com/office/drawing/2014/main" id="{990BC343-598A-6546-812F-7BEB7EC09070}"/>
            </a:ext>
          </a:extLst>
        </xdr:cNvPr>
        <xdr:cNvSpPr/>
      </xdr:nvSpPr>
      <xdr:spPr>
        <a:xfrm>
          <a:off x="745014" y="7772400"/>
          <a:ext cx="2107746" cy="1619250"/>
        </a:xfrm>
        <a:prstGeom prst="rect">
          <a:avLst/>
        </a:prstGeom>
        <a:solidFill>
          <a:schemeClr val="bg1">
            <a:lumMod val="6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2</xdr:col>
      <xdr:colOff>621189</xdr:colOff>
      <xdr:row>40</xdr:row>
      <xdr:rowOff>152401</xdr:rowOff>
    </xdr:from>
    <xdr:to>
      <xdr:col>3</xdr:col>
      <xdr:colOff>364014</xdr:colOff>
      <xdr:row>49</xdr:row>
      <xdr:rowOff>57151</xdr:rowOff>
    </xdr:to>
    <xdr:sp macro="" textlink="">
      <xdr:nvSpPr>
        <xdr:cNvPr id="8" name="Rechteck 7">
          <a:extLst>
            <a:ext uri="{FF2B5EF4-FFF2-40B4-BE49-F238E27FC236}">
              <a16:creationId xmlns:a16="http://schemas.microsoft.com/office/drawing/2014/main" id="{5396F674-30A3-EC88-3267-37E1EC389D6D}"/>
            </a:ext>
          </a:extLst>
        </xdr:cNvPr>
        <xdr:cNvSpPr/>
      </xdr:nvSpPr>
      <xdr:spPr>
        <a:xfrm>
          <a:off x="2852760" y="7772401"/>
          <a:ext cx="504825" cy="1619250"/>
        </a:xfrm>
        <a:prstGeom prst="rect">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59214</xdr:colOff>
      <xdr:row>43</xdr:row>
      <xdr:rowOff>57150</xdr:rowOff>
    </xdr:from>
    <xdr:to>
      <xdr:col>4</xdr:col>
      <xdr:colOff>516414</xdr:colOff>
      <xdr:row>47</xdr:row>
      <xdr:rowOff>66675</xdr:rowOff>
    </xdr:to>
    <xdr:sp macro="" textlink="">
      <xdr:nvSpPr>
        <xdr:cNvPr id="9" name="Rechteck 8">
          <a:extLst>
            <a:ext uri="{FF2B5EF4-FFF2-40B4-BE49-F238E27FC236}">
              <a16:creationId xmlns:a16="http://schemas.microsoft.com/office/drawing/2014/main" id="{62010D8B-C0A5-8456-B8D6-51867EEF84E7}"/>
            </a:ext>
          </a:extLst>
        </xdr:cNvPr>
        <xdr:cNvSpPr/>
      </xdr:nvSpPr>
      <xdr:spPr>
        <a:xfrm>
          <a:off x="3819518" y="8066433"/>
          <a:ext cx="457200" cy="771525"/>
        </a:xfrm>
        <a:prstGeom prst="rect">
          <a:avLst/>
        </a:prstGeom>
        <a:solidFill>
          <a:schemeClr val="accent5">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745015</xdr:colOff>
      <xdr:row>49</xdr:row>
      <xdr:rowOff>57150</xdr:rowOff>
    </xdr:from>
    <xdr:to>
      <xdr:col>0</xdr:col>
      <xdr:colOff>1537971</xdr:colOff>
      <xdr:row>53</xdr:row>
      <xdr:rowOff>152400</xdr:rowOff>
    </xdr:to>
    <xdr:sp macro="" textlink="">
      <xdr:nvSpPr>
        <xdr:cNvPr id="10" name="Rechteck 9">
          <a:extLst>
            <a:ext uri="{FF2B5EF4-FFF2-40B4-BE49-F238E27FC236}">
              <a16:creationId xmlns:a16="http://schemas.microsoft.com/office/drawing/2014/main" id="{969E231C-8A54-5855-61B6-B2BC237517FD}"/>
            </a:ext>
          </a:extLst>
        </xdr:cNvPr>
        <xdr:cNvSpPr/>
      </xdr:nvSpPr>
      <xdr:spPr>
        <a:xfrm>
          <a:off x="745015" y="9391650"/>
          <a:ext cx="792956" cy="857250"/>
        </a:xfrm>
        <a:prstGeom prst="rect">
          <a:avLst/>
        </a:prstGeom>
        <a:solidFill>
          <a:schemeClr val="bg1">
            <a:lumMod val="65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1657350</xdr:colOff>
      <xdr:row>44</xdr:row>
      <xdr:rowOff>38100</xdr:rowOff>
    </xdr:from>
    <xdr:to>
      <xdr:col>2</xdr:col>
      <xdr:colOff>19050</xdr:colOff>
      <xdr:row>45</xdr:row>
      <xdr:rowOff>152400</xdr:rowOff>
    </xdr:to>
    <xdr:sp macro="" textlink="">
      <xdr:nvSpPr>
        <xdr:cNvPr id="12" name="Textfeld 11">
          <a:extLst>
            <a:ext uri="{FF2B5EF4-FFF2-40B4-BE49-F238E27FC236}">
              <a16:creationId xmlns:a16="http://schemas.microsoft.com/office/drawing/2014/main" id="{E7144E11-7C27-7857-A5AD-4CEA0A924A85}"/>
            </a:ext>
          </a:extLst>
        </xdr:cNvPr>
        <xdr:cNvSpPr txBox="1"/>
      </xdr:nvSpPr>
      <xdr:spPr>
        <a:xfrm>
          <a:off x="1657350" y="11744325"/>
          <a:ext cx="600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Haus</a:t>
          </a:r>
        </a:p>
      </xdr:txBody>
    </xdr:sp>
    <xdr:clientData/>
  </xdr:twoCellAnchor>
  <xdr:twoCellAnchor>
    <xdr:from>
      <xdr:col>2</xdr:col>
      <xdr:colOff>703617</xdr:colOff>
      <xdr:row>42</xdr:row>
      <xdr:rowOff>80596</xdr:rowOff>
    </xdr:from>
    <xdr:to>
      <xdr:col>3</xdr:col>
      <xdr:colOff>246417</xdr:colOff>
      <xdr:row>47</xdr:row>
      <xdr:rowOff>75834</xdr:rowOff>
    </xdr:to>
    <xdr:sp macro="" textlink="">
      <xdr:nvSpPr>
        <xdr:cNvPr id="4" name="Textfeld 3">
          <a:extLst>
            <a:ext uri="{FF2B5EF4-FFF2-40B4-BE49-F238E27FC236}">
              <a16:creationId xmlns:a16="http://schemas.microsoft.com/office/drawing/2014/main" id="{7F971593-3927-FF19-7529-A28A4CCB0FDD}"/>
            </a:ext>
          </a:extLst>
        </xdr:cNvPr>
        <xdr:cNvSpPr txBox="1"/>
      </xdr:nvSpPr>
      <xdr:spPr>
        <a:xfrm rot="16200000">
          <a:off x="2618452" y="8220848"/>
          <a:ext cx="947738"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Terrasse</a:t>
          </a:r>
        </a:p>
      </xdr:txBody>
    </xdr:sp>
    <xdr:clientData/>
  </xdr:twoCellAnchor>
  <xdr:twoCellAnchor>
    <xdr:from>
      <xdr:col>4</xdr:col>
      <xdr:colOff>130654</xdr:colOff>
      <xdr:row>42</xdr:row>
      <xdr:rowOff>123824</xdr:rowOff>
    </xdr:from>
    <xdr:to>
      <xdr:col>4</xdr:col>
      <xdr:colOff>435454</xdr:colOff>
      <xdr:row>46</xdr:row>
      <xdr:rowOff>166687</xdr:rowOff>
    </xdr:to>
    <xdr:sp macro="" textlink="">
      <xdr:nvSpPr>
        <xdr:cNvPr id="5" name="Textfeld 4">
          <a:extLst>
            <a:ext uri="{FF2B5EF4-FFF2-40B4-BE49-F238E27FC236}">
              <a16:creationId xmlns:a16="http://schemas.microsoft.com/office/drawing/2014/main" id="{75BD7E6B-131B-D2AE-99E5-5A52C940760F}"/>
            </a:ext>
          </a:extLst>
        </xdr:cNvPr>
        <xdr:cNvSpPr txBox="1"/>
      </xdr:nvSpPr>
      <xdr:spPr>
        <a:xfrm rot="16200000">
          <a:off x="3640926" y="8192639"/>
          <a:ext cx="804863"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Pool</a:t>
          </a:r>
        </a:p>
      </xdr:txBody>
    </xdr:sp>
    <xdr:clientData/>
  </xdr:twoCellAnchor>
  <xdr:twoCellAnchor>
    <xdr:from>
      <xdr:col>0</xdr:col>
      <xdr:colOff>753349</xdr:colOff>
      <xdr:row>50</xdr:row>
      <xdr:rowOff>186928</xdr:rowOff>
    </xdr:from>
    <xdr:to>
      <xdr:col>0</xdr:col>
      <xdr:colOff>1715374</xdr:colOff>
      <xdr:row>52</xdr:row>
      <xdr:rowOff>110728</xdr:rowOff>
    </xdr:to>
    <xdr:sp macro="" textlink="">
      <xdr:nvSpPr>
        <xdr:cNvPr id="13" name="Textfeld 12">
          <a:extLst>
            <a:ext uri="{FF2B5EF4-FFF2-40B4-BE49-F238E27FC236}">
              <a16:creationId xmlns:a16="http://schemas.microsoft.com/office/drawing/2014/main" id="{539351A0-C24B-DA61-700E-35E9332F34B7}"/>
            </a:ext>
          </a:extLst>
        </xdr:cNvPr>
        <xdr:cNvSpPr txBox="1"/>
      </xdr:nvSpPr>
      <xdr:spPr>
        <a:xfrm>
          <a:off x="753349" y="9529711"/>
          <a:ext cx="9620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Zufahrt</a:t>
          </a:r>
        </a:p>
      </xdr:txBody>
    </xdr:sp>
    <xdr:clientData/>
  </xdr:twoCellAnchor>
  <xdr:twoCellAnchor>
    <xdr:from>
      <xdr:col>11</xdr:col>
      <xdr:colOff>99280</xdr:colOff>
      <xdr:row>42</xdr:row>
      <xdr:rowOff>103310</xdr:rowOff>
    </xdr:from>
    <xdr:to>
      <xdr:col>11</xdr:col>
      <xdr:colOff>404080</xdr:colOff>
      <xdr:row>47</xdr:row>
      <xdr:rowOff>98548</xdr:rowOff>
    </xdr:to>
    <xdr:sp macro="" textlink="">
      <xdr:nvSpPr>
        <xdr:cNvPr id="19" name="Textfeld 18">
          <a:extLst>
            <a:ext uri="{FF2B5EF4-FFF2-40B4-BE49-F238E27FC236}">
              <a16:creationId xmlns:a16="http://schemas.microsoft.com/office/drawing/2014/main" id="{81474716-B04C-4E75-B2FF-47860F35D68C}"/>
            </a:ext>
          </a:extLst>
        </xdr:cNvPr>
        <xdr:cNvSpPr txBox="1"/>
      </xdr:nvSpPr>
      <xdr:spPr>
        <a:xfrm rot="16200000">
          <a:off x="9390734" y="8227952"/>
          <a:ext cx="947738"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Terrasse</a:t>
          </a:r>
        </a:p>
      </xdr:txBody>
    </xdr:sp>
    <xdr:clientData/>
  </xdr:twoCellAnchor>
  <xdr:twoCellAnchor>
    <xdr:from>
      <xdr:col>8</xdr:col>
      <xdr:colOff>733425</xdr:colOff>
      <xdr:row>50</xdr:row>
      <xdr:rowOff>190498</xdr:rowOff>
    </xdr:from>
    <xdr:to>
      <xdr:col>10</xdr:col>
      <xdr:colOff>171450</xdr:colOff>
      <xdr:row>52</xdr:row>
      <xdr:rowOff>114298</xdr:rowOff>
    </xdr:to>
    <xdr:sp macro="" textlink="">
      <xdr:nvSpPr>
        <xdr:cNvPr id="21" name="Textfeld 20">
          <a:extLst>
            <a:ext uri="{FF2B5EF4-FFF2-40B4-BE49-F238E27FC236}">
              <a16:creationId xmlns:a16="http://schemas.microsoft.com/office/drawing/2014/main" id="{90C4B0A4-A4E5-2044-1CCC-FCBC3C44A819}"/>
            </a:ext>
          </a:extLst>
        </xdr:cNvPr>
        <xdr:cNvSpPr txBox="1"/>
      </xdr:nvSpPr>
      <xdr:spPr>
        <a:xfrm>
          <a:off x="7546601" y="9670674"/>
          <a:ext cx="1477496"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Zufahrt</a:t>
          </a:r>
        </a:p>
      </xdr:txBody>
    </xdr:sp>
    <xdr:clientData/>
  </xdr:twoCellAnchor>
  <xdr:twoCellAnchor>
    <xdr:from>
      <xdr:col>9</xdr:col>
      <xdr:colOff>666750</xdr:colOff>
      <xdr:row>44</xdr:row>
      <xdr:rowOff>0</xdr:rowOff>
    </xdr:from>
    <xdr:to>
      <xdr:col>10</xdr:col>
      <xdr:colOff>504825</xdr:colOff>
      <xdr:row>45</xdr:row>
      <xdr:rowOff>114300</xdr:rowOff>
    </xdr:to>
    <xdr:sp macro="" textlink="">
      <xdr:nvSpPr>
        <xdr:cNvPr id="22" name="Textfeld 21">
          <a:extLst>
            <a:ext uri="{FF2B5EF4-FFF2-40B4-BE49-F238E27FC236}">
              <a16:creationId xmlns:a16="http://schemas.microsoft.com/office/drawing/2014/main" id="{45FB88D7-C1BC-A072-2DA0-848AF2C7DFB0}"/>
            </a:ext>
          </a:extLst>
        </xdr:cNvPr>
        <xdr:cNvSpPr txBox="1"/>
      </xdr:nvSpPr>
      <xdr:spPr>
        <a:xfrm>
          <a:off x="8239125" y="12087225"/>
          <a:ext cx="6000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Haus</a:t>
          </a:r>
        </a:p>
      </xdr:txBody>
    </xdr:sp>
    <xdr:clientData/>
  </xdr:twoCellAnchor>
  <xdr:twoCellAnchor>
    <xdr:from>
      <xdr:col>12</xdr:col>
      <xdr:colOff>37686</xdr:colOff>
      <xdr:row>51</xdr:row>
      <xdr:rowOff>163996</xdr:rowOff>
    </xdr:from>
    <xdr:to>
      <xdr:col>12</xdr:col>
      <xdr:colOff>304386</xdr:colOff>
      <xdr:row>53</xdr:row>
      <xdr:rowOff>78271</xdr:rowOff>
    </xdr:to>
    <xdr:sp macro="" textlink="">
      <xdr:nvSpPr>
        <xdr:cNvPr id="27" name="Ellipse 26">
          <a:extLst>
            <a:ext uri="{FF2B5EF4-FFF2-40B4-BE49-F238E27FC236}">
              <a16:creationId xmlns:a16="http://schemas.microsoft.com/office/drawing/2014/main" id="{F83E0EBD-4ECD-8C7B-8B5B-F175C422CDB6}"/>
            </a:ext>
          </a:extLst>
        </xdr:cNvPr>
        <xdr:cNvSpPr/>
      </xdr:nvSpPr>
      <xdr:spPr>
        <a:xfrm>
          <a:off x="10407512" y="9697279"/>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352425</xdr:colOff>
      <xdr:row>39</xdr:row>
      <xdr:rowOff>28575</xdr:rowOff>
    </xdr:from>
    <xdr:to>
      <xdr:col>13</xdr:col>
      <xdr:colOff>619125</xdr:colOff>
      <xdr:row>40</xdr:row>
      <xdr:rowOff>133350</xdr:rowOff>
    </xdr:to>
    <xdr:sp macro="" textlink="">
      <xdr:nvSpPr>
        <xdr:cNvPr id="29" name="Ellipse 28">
          <a:extLst>
            <a:ext uri="{FF2B5EF4-FFF2-40B4-BE49-F238E27FC236}">
              <a16:creationId xmlns:a16="http://schemas.microsoft.com/office/drawing/2014/main" id="{F06CED17-8991-A801-CC3C-9962BBC1534A}"/>
            </a:ext>
          </a:extLst>
        </xdr:cNvPr>
        <xdr:cNvSpPr/>
      </xdr:nvSpPr>
      <xdr:spPr>
        <a:xfrm>
          <a:off x="11487150" y="1116330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356980</xdr:colOff>
      <xdr:row>44</xdr:row>
      <xdr:rowOff>157369</xdr:rowOff>
    </xdr:from>
    <xdr:to>
      <xdr:col>13</xdr:col>
      <xdr:colOff>623680</xdr:colOff>
      <xdr:row>46</xdr:row>
      <xdr:rowOff>71644</xdr:rowOff>
    </xdr:to>
    <xdr:sp macro="" textlink="">
      <xdr:nvSpPr>
        <xdr:cNvPr id="35" name="Ellipse 34">
          <a:extLst>
            <a:ext uri="{FF2B5EF4-FFF2-40B4-BE49-F238E27FC236}">
              <a16:creationId xmlns:a16="http://schemas.microsoft.com/office/drawing/2014/main" id="{73776DBF-9F97-8A0D-04E8-E3E61B76146B}"/>
            </a:ext>
          </a:extLst>
        </xdr:cNvPr>
        <xdr:cNvSpPr/>
      </xdr:nvSpPr>
      <xdr:spPr>
        <a:xfrm>
          <a:off x="11488806" y="8357152"/>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257175</xdr:colOff>
      <xdr:row>39</xdr:row>
      <xdr:rowOff>38100</xdr:rowOff>
    </xdr:from>
    <xdr:to>
      <xdr:col>12</xdr:col>
      <xdr:colOff>523875</xdr:colOff>
      <xdr:row>40</xdr:row>
      <xdr:rowOff>142875</xdr:rowOff>
    </xdr:to>
    <xdr:sp macro="" textlink="">
      <xdr:nvSpPr>
        <xdr:cNvPr id="36" name="Ellipse 35">
          <a:extLst>
            <a:ext uri="{FF2B5EF4-FFF2-40B4-BE49-F238E27FC236}">
              <a16:creationId xmlns:a16="http://schemas.microsoft.com/office/drawing/2014/main" id="{32D84356-9C57-34C5-E923-E0538A35EDA5}"/>
            </a:ext>
          </a:extLst>
        </xdr:cNvPr>
        <xdr:cNvSpPr/>
      </xdr:nvSpPr>
      <xdr:spPr>
        <a:xfrm>
          <a:off x="10629900" y="11172825"/>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180975</xdr:colOff>
      <xdr:row>39</xdr:row>
      <xdr:rowOff>57150</xdr:rowOff>
    </xdr:from>
    <xdr:to>
      <xdr:col>8</xdr:col>
      <xdr:colOff>447675</xdr:colOff>
      <xdr:row>40</xdr:row>
      <xdr:rowOff>161925</xdr:rowOff>
    </xdr:to>
    <xdr:sp macro="" textlink="">
      <xdr:nvSpPr>
        <xdr:cNvPr id="37" name="Ellipse 36">
          <a:extLst>
            <a:ext uri="{FF2B5EF4-FFF2-40B4-BE49-F238E27FC236}">
              <a16:creationId xmlns:a16="http://schemas.microsoft.com/office/drawing/2014/main" id="{7CB4F178-F58C-C6ED-690E-1FA4B9772062}"/>
            </a:ext>
          </a:extLst>
        </xdr:cNvPr>
        <xdr:cNvSpPr/>
      </xdr:nvSpPr>
      <xdr:spPr>
        <a:xfrm>
          <a:off x="6991350" y="11191875"/>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295275</xdr:colOff>
      <xdr:row>51</xdr:row>
      <xdr:rowOff>123825</xdr:rowOff>
    </xdr:from>
    <xdr:to>
      <xdr:col>13</xdr:col>
      <xdr:colOff>561975</xdr:colOff>
      <xdr:row>53</xdr:row>
      <xdr:rowOff>38100</xdr:rowOff>
    </xdr:to>
    <xdr:sp macro="" textlink="">
      <xdr:nvSpPr>
        <xdr:cNvPr id="38" name="Ellipse 37">
          <a:extLst>
            <a:ext uri="{FF2B5EF4-FFF2-40B4-BE49-F238E27FC236}">
              <a16:creationId xmlns:a16="http://schemas.microsoft.com/office/drawing/2014/main" id="{96D09A46-7979-F7C4-6E4B-73A80A14B13B}"/>
            </a:ext>
          </a:extLst>
        </xdr:cNvPr>
        <xdr:cNvSpPr/>
      </xdr:nvSpPr>
      <xdr:spPr>
        <a:xfrm>
          <a:off x="11430000" y="13211175"/>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1536781</xdr:colOff>
      <xdr:row>49</xdr:row>
      <xdr:rowOff>59684</xdr:rowOff>
    </xdr:from>
    <xdr:to>
      <xdr:col>1</xdr:col>
      <xdr:colOff>143983</xdr:colOff>
      <xdr:row>53</xdr:row>
      <xdr:rowOff>13607</xdr:rowOff>
    </xdr:to>
    <xdr:sp macro="" textlink="">
      <xdr:nvSpPr>
        <xdr:cNvPr id="2" name="Rechteck 1">
          <a:extLst>
            <a:ext uri="{FF2B5EF4-FFF2-40B4-BE49-F238E27FC236}">
              <a16:creationId xmlns:a16="http://schemas.microsoft.com/office/drawing/2014/main" id="{BA62F397-456F-4B9F-AE1D-9F39D6F27FCA}"/>
            </a:ext>
          </a:extLst>
        </xdr:cNvPr>
        <xdr:cNvSpPr/>
      </xdr:nvSpPr>
      <xdr:spPr>
        <a:xfrm>
          <a:off x="1536781" y="9394184"/>
          <a:ext cx="661881" cy="715923"/>
        </a:xfrm>
        <a:prstGeom prst="rect">
          <a:avLst/>
        </a:prstGeom>
        <a:solidFill>
          <a:schemeClr val="bg1">
            <a:lumMod val="65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1469424</xdr:colOff>
      <xdr:row>50</xdr:row>
      <xdr:rowOff>61912</xdr:rowOff>
    </xdr:from>
    <xdr:to>
      <xdr:col>2</xdr:col>
      <xdr:colOff>63296</xdr:colOff>
      <xdr:row>51</xdr:row>
      <xdr:rowOff>176212</xdr:rowOff>
    </xdr:to>
    <xdr:sp macro="" textlink="">
      <xdr:nvSpPr>
        <xdr:cNvPr id="11" name="Textfeld 10">
          <a:extLst>
            <a:ext uri="{FF2B5EF4-FFF2-40B4-BE49-F238E27FC236}">
              <a16:creationId xmlns:a16="http://schemas.microsoft.com/office/drawing/2014/main" id="{C17C12D6-122B-7DFC-C9F6-93E74CE4D653}"/>
            </a:ext>
          </a:extLst>
        </xdr:cNvPr>
        <xdr:cNvSpPr txBox="1"/>
      </xdr:nvSpPr>
      <xdr:spPr>
        <a:xfrm>
          <a:off x="1469424" y="9586912"/>
          <a:ext cx="825443"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Carport</a:t>
          </a:r>
        </a:p>
      </xdr:txBody>
    </xdr:sp>
    <xdr:clientData/>
  </xdr:twoCellAnchor>
  <xdr:twoCellAnchor>
    <xdr:from>
      <xdr:col>9</xdr:col>
      <xdr:colOff>827672</xdr:colOff>
      <xdr:row>49</xdr:row>
      <xdr:rowOff>55104</xdr:rowOff>
    </xdr:from>
    <xdr:to>
      <xdr:col>10</xdr:col>
      <xdr:colOff>219810</xdr:colOff>
      <xdr:row>52</xdr:row>
      <xdr:rowOff>176893</xdr:rowOff>
    </xdr:to>
    <xdr:sp macro="" textlink="">
      <xdr:nvSpPr>
        <xdr:cNvPr id="14" name="Rechteck 13">
          <a:extLst>
            <a:ext uri="{FF2B5EF4-FFF2-40B4-BE49-F238E27FC236}">
              <a16:creationId xmlns:a16="http://schemas.microsoft.com/office/drawing/2014/main" id="{8B14BC99-E972-E694-EE95-966996819197}"/>
            </a:ext>
          </a:extLst>
        </xdr:cNvPr>
        <xdr:cNvSpPr/>
      </xdr:nvSpPr>
      <xdr:spPr>
        <a:xfrm>
          <a:off x="8393243" y="9389604"/>
          <a:ext cx="671210" cy="693289"/>
        </a:xfrm>
        <a:prstGeom prst="rect">
          <a:avLst/>
        </a:prstGeom>
        <a:solidFill>
          <a:schemeClr val="accent6">
            <a:lumMod val="75000"/>
          </a:schemeClr>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747664</xdr:colOff>
      <xdr:row>50</xdr:row>
      <xdr:rowOff>63612</xdr:rowOff>
    </xdr:from>
    <xdr:to>
      <xdr:col>10</xdr:col>
      <xdr:colOff>308689</xdr:colOff>
      <xdr:row>51</xdr:row>
      <xdr:rowOff>177912</xdr:rowOff>
    </xdr:to>
    <xdr:sp macro="" textlink="">
      <xdr:nvSpPr>
        <xdr:cNvPr id="15" name="Textfeld 14">
          <a:extLst>
            <a:ext uri="{FF2B5EF4-FFF2-40B4-BE49-F238E27FC236}">
              <a16:creationId xmlns:a16="http://schemas.microsoft.com/office/drawing/2014/main" id="{E47A49B5-5E37-A676-5230-254A35CCCB21}"/>
            </a:ext>
          </a:extLst>
        </xdr:cNvPr>
        <xdr:cNvSpPr txBox="1"/>
      </xdr:nvSpPr>
      <xdr:spPr>
        <a:xfrm>
          <a:off x="8313235" y="9588612"/>
          <a:ext cx="84009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Carport</a:t>
          </a:r>
        </a:p>
      </xdr:txBody>
    </xdr:sp>
    <xdr:clientData/>
  </xdr:twoCellAnchor>
  <xdr:twoCellAnchor>
    <xdr:from>
      <xdr:col>12</xdr:col>
      <xdr:colOff>306667</xdr:colOff>
      <xdr:row>46</xdr:row>
      <xdr:rowOff>89038</xdr:rowOff>
    </xdr:from>
    <xdr:to>
      <xdr:col>13</xdr:col>
      <xdr:colOff>331514</xdr:colOff>
      <xdr:row>51</xdr:row>
      <xdr:rowOff>113886</xdr:rowOff>
    </xdr:to>
    <xdr:sp macro="" textlink="">
      <xdr:nvSpPr>
        <xdr:cNvPr id="17" name="Ellipse 16">
          <a:extLst>
            <a:ext uri="{FF2B5EF4-FFF2-40B4-BE49-F238E27FC236}">
              <a16:creationId xmlns:a16="http://schemas.microsoft.com/office/drawing/2014/main" id="{6538520B-4842-4A36-822E-7BAA5214C7AB}"/>
            </a:ext>
          </a:extLst>
        </xdr:cNvPr>
        <xdr:cNvSpPr/>
      </xdr:nvSpPr>
      <xdr:spPr>
        <a:xfrm>
          <a:off x="10676493" y="8669821"/>
          <a:ext cx="786847" cy="977348"/>
        </a:xfrm>
        <a:prstGeom prst="ellipse">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91524</xdr:colOff>
      <xdr:row>47</xdr:row>
      <xdr:rowOff>173732</xdr:rowOff>
    </xdr:from>
    <xdr:to>
      <xdr:col>13</xdr:col>
      <xdr:colOff>546449</xdr:colOff>
      <xdr:row>51</xdr:row>
      <xdr:rowOff>16150</xdr:rowOff>
    </xdr:to>
    <xdr:sp macro="" textlink="">
      <xdr:nvSpPr>
        <xdr:cNvPr id="25" name="Textfeld 24">
          <a:extLst>
            <a:ext uri="{FF2B5EF4-FFF2-40B4-BE49-F238E27FC236}">
              <a16:creationId xmlns:a16="http://schemas.microsoft.com/office/drawing/2014/main" id="{7A4FD21C-FA9B-3860-AEFC-4F8BAF8C6AB5}"/>
            </a:ext>
          </a:extLst>
        </xdr:cNvPr>
        <xdr:cNvSpPr txBox="1"/>
      </xdr:nvSpPr>
      <xdr:spPr>
        <a:xfrm>
          <a:off x="10461350" y="8945015"/>
          <a:ext cx="1216925" cy="6044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200"/>
            <a:t>Naturnaher</a:t>
          </a:r>
        </a:p>
        <a:p>
          <a:pPr algn="ctr"/>
          <a:r>
            <a:rPr lang="de-DE" sz="1200"/>
            <a:t>Badeteich</a:t>
          </a:r>
        </a:p>
      </xdr:txBody>
    </xdr:sp>
    <xdr:clientData/>
  </xdr:twoCellAnchor>
  <xdr:twoCellAnchor>
    <xdr:from>
      <xdr:col>0</xdr:col>
      <xdr:colOff>318070</xdr:colOff>
      <xdr:row>73</xdr:row>
      <xdr:rowOff>144556</xdr:rowOff>
    </xdr:from>
    <xdr:to>
      <xdr:col>4</xdr:col>
      <xdr:colOff>68356</xdr:colOff>
      <xdr:row>81</xdr:row>
      <xdr:rowOff>173131</xdr:rowOff>
    </xdr:to>
    <xdr:sp macro="" textlink="">
      <xdr:nvSpPr>
        <xdr:cNvPr id="24" name="Rechteck 23">
          <a:extLst>
            <a:ext uri="{FF2B5EF4-FFF2-40B4-BE49-F238E27FC236}">
              <a16:creationId xmlns:a16="http://schemas.microsoft.com/office/drawing/2014/main" id="{B1FAF879-9254-46B7-962D-A89808263198}"/>
            </a:ext>
          </a:extLst>
        </xdr:cNvPr>
        <xdr:cNvSpPr/>
      </xdr:nvSpPr>
      <xdr:spPr>
        <a:xfrm>
          <a:off x="318070" y="14129497"/>
          <a:ext cx="3515462" cy="1552575"/>
        </a:xfrm>
        <a:prstGeom prst="rect">
          <a:avLst/>
        </a:prstGeom>
        <a:solidFill>
          <a:schemeClr val="bg1">
            <a:lumMod val="6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0</xdr:col>
      <xdr:colOff>1562100</xdr:colOff>
      <xdr:row>76</xdr:row>
      <xdr:rowOff>161925</xdr:rowOff>
    </xdr:from>
    <xdr:to>
      <xdr:col>2</xdr:col>
      <xdr:colOff>581025</xdr:colOff>
      <xdr:row>78</xdr:row>
      <xdr:rowOff>85725</xdr:rowOff>
    </xdr:to>
    <xdr:sp macro="" textlink="">
      <xdr:nvSpPr>
        <xdr:cNvPr id="39" name="Textfeld 38">
          <a:extLst>
            <a:ext uri="{FF2B5EF4-FFF2-40B4-BE49-F238E27FC236}">
              <a16:creationId xmlns:a16="http://schemas.microsoft.com/office/drawing/2014/main" id="{51EE70AF-B0F3-4BDD-892F-941F91E3C8A5}"/>
            </a:ext>
          </a:extLst>
        </xdr:cNvPr>
        <xdr:cNvSpPr txBox="1"/>
      </xdr:nvSpPr>
      <xdr:spPr>
        <a:xfrm>
          <a:off x="1562100" y="14716125"/>
          <a:ext cx="12573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Supermarkt</a:t>
          </a:r>
        </a:p>
      </xdr:txBody>
    </xdr:sp>
    <xdr:clientData/>
  </xdr:twoCellAnchor>
  <xdr:twoCellAnchor>
    <xdr:from>
      <xdr:col>2</xdr:col>
      <xdr:colOff>191374</xdr:colOff>
      <xdr:row>84</xdr:row>
      <xdr:rowOff>15478</xdr:rowOff>
    </xdr:from>
    <xdr:to>
      <xdr:col>3</xdr:col>
      <xdr:colOff>391399</xdr:colOff>
      <xdr:row>85</xdr:row>
      <xdr:rowOff>129778</xdr:rowOff>
    </xdr:to>
    <xdr:sp macro="" textlink="">
      <xdr:nvSpPr>
        <xdr:cNvPr id="42" name="Textfeld 41">
          <a:extLst>
            <a:ext uri="{FF2B5EF4-FFF2-40B4-BE49-F238E27FC236}">
              <a16:creationId xmlns:a16="http://schemas.microsoft.com/office/drawing/2014/main" id="{048A22A5-B375-4B86-84F7-F01A49316632}"/>
            </a:ext>
          </a:extLst>
        </xdr:cNvPr>
        <xdr:cNvSpPr txBox="1"/>
      </xdr:nvSpPr>
      <xdr:spPr>
        <a:xfrm>
          <a:off x="2429749" y="16093678"/>
          <a:ext cx="96202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Parkplatz</a:t>
          </a:r>
        </a:p>
      </xdr:txBody>
    </xdr:sp>
    <xdr:clientData/>
  </xdr:twoCellAnchor>
  <xdr:twoCellAnchor>
    <xdr:from>
      <xdr:col>9</xdr:col>
      <xdr:colOff>666750</xdr:colOff>
      <xdr:row>76</xdr:row>
      <xdr:rowOff>161925</xdr:rowOff>
    </xdr:from>
    <xdr:to>
      <xdr:col>10</xdr:col>
      <xdr:colOff>647700</xdr:colOff>
      <xdr:row>78</xdr:row>
      <xdr:rowOff>85725</xdr:rowOff>
    </xdr:to>
    <xdr:sp macro="" textlink="">
      <xdr:nvSpPr>
        <xdr:cNvPr id="41" name="Textfeld 40">
          <a:extLst>
            <a:ext uri="{FF2B5EF4-FFF2-40B4-BE49-F238E27FC236}">
              <a16:creationId xmlns:a16="http://schemas.microsoft.com/office/drawing/2014/main" id="{C2861928-56A7-EA23-04BA-40476C021E29}"/>
            </a:ext>
          </a:extLst>
        </xdr:cNvPr>
        <xdr:cNvSpPr txBox="1"/>
      </xdr:nvSpPr>
      <xdr:spPr>
        <a:xfrm>
          <a:off x="8239125" y="14716125"/>
          <a:ext cx="12573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Supermarkt</a:t>
          </a:r>
        </a:p>
      </xdr:txBody>
    </xdr:sp>
    <xdr:clientData/>
  </xdr:twoCellAnchor>
  <xdr:twoCellAnchor>
    <xdr:from>
      <xdr:col>8</xdr:col>
      <xdr:colOff>173514</xdr:colOff>
      <xdr:row>81</xdr:row>
      <xdr:rowOff>171451</xdr:rowOff>
    </xdr:from>
    <xdr:to>
      <xdr:col>13</xdr:col>
      <xdr:colOff>657225</xdr:colOff>
      <xdr:row>83</xdr:row>
      <xdr:rowOff>95250</xdr:rowOff>
    </xdr:to>
    <xdr:sp macro="" textlink="">
      <xdr:nvSpPr>
        <xdr:cNvPr id="65" name="Rechteck 64">
          <a:extLst>
            <a:ext uri="{FF2B5EF4-FFF2-40B4-BE49-F238E27FC236}">
              <a16:creationId xmlns:a16="http://schemas.microsoft.com/office/drawing/2014/main" id="{3E5683E2-F631-53AD-F050-1FE4A747038D}"/>
            </a:ext>
          </a:extLst>
        </xdr:cNvPr>
        <xdr:cNvSpPr/>
      </xdr:nvSpPr>
      <xdr:spPr>
        <a:xfrm>
          <a:off x="6983889" y="15678151"/>
          <a:ext cx="4808061" cy="304799"/>
        </a:xfrm>
        <a:prstGeom prst="rect">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260990</xdr:colOff>
      <xdr:row>82</xdr:row>
      <xdr:rowOff>180981</xdr:rowOff>
    </xdr:from>
    <xdr:to>
      <xdr:col>11</xdr:col>
      <xdr:colOff>450457</xdr:colOff>
      <xdr:row>87</xdr:row>
      <xdr:rowOff>171453</xdr:rowOff>
    </xdr:to>
    <xdr:sp macro="" textlink="">
      <xdr:nvSpPr>
        <xdr:cNvPr id="74" name="Rechteck 73">
          <a:extLst>
            <a:ext uri="{FF2B5EF4-FFF2-40B4-BE49-F238E27FC236}">
              <a16:creationId xmlns:a16="http://schemas.microsoft.com/office/drawing/2014/main" id="{67DF786A-B175-8919-9DEC-8E52996FCF9E}"/>
            </a:ext>
          </a:extLst>
        </xdr:cNvPr>
        <xdr:cNvSpPr/>
      </xdr:nvSpPr>
      <xdr:spPr>
        <a:xfrm rot="5400000">
          <a:off x="9490881" y="16314804"/>
          <a:ext cx="942972" cy="189467"/>
        </a:xfrm>
        <a:prstGeom prst="rect">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558516</xdr:colOff>
      <xdr:row>82</xdr:row>
      <xdr:rowOff>171456</xdr:rowOff>
    </xdr:from>
    <xdr:to>
      <xdr:col>8</xdr:col>
      <xdr:colOff>747983</xdr:colOff>
      <xdr:row>87</xdr:row>
      <xdr:rowOff>161928</xdr:rowOff>
    </xdr:to>
    <xdr:sp macro="" textlink="">
      <xdr:nvSpPr>
        <xdr:cNvPr id="77" name="Rechteck 76">
          <a:extLst>
            <a:ext uri="{FF2B5EF4-FFF2-40B4-BE49-F238E27FC236}">
              <a16:creationId xmlns:a16="http://schemas.microsoft.com/office/drawing/2014/main" id="{E1D35D0D-55C8-EC57-F6F2-AFCED1931128}"/>
            </a:ext>
          </a:extLst>
        </xdr:cNvPr>
        <xdr:cNvSpPr/>
      </xdr:nvSpPr>
      <xdr:spPr>
        <a:xfrm rot="5400000">
          <a:off x="6985335" y="16305279"/>
          <a:ext cx="942972" cy="189467"/>
        </a:xfrm>
        <a:prstGeom prst="rect">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1016011</xdr:colOff>
      <xdr:row>82</xdr:row>
      <xdr:rowOff>157731</xdr:rowOff>
    </xdr:from>
    <xdr:to>
      <xdr:col>9</xdr:col>
      <xdr:colOff>1208200</xdr:colOff>
      <xdr:row>87</xdr:row>
      <xdr:rowOff>148203</xdr:rowOff>
    </xdr:to>
    <xdr:sp macro="" textlink="">
      <xdr:nvSpPr>
        <xdr:cNvPr id="78" name="Rechteck 77">
          <a:extLst>
            <a:ext uri="{FF2B5EF4-FFF2-40B4-BE49-F238E27FC236}">
              <a16:creationId xmlns:a16="http://schemas.microsoft.com/office/drawing/2014/main" id="{1EF4E3AC-8B45-CBE8-1CAA-CBD4435F5A14}"/>
            </a:ext>
          </a:extLst>
        </xdr:cNvPr>
        <xdr:cNvSpPr/>
      </xdr:nvSpPr>
      <xdr:spPr>
        <a:xfrm rot="5400000">
          <a:off x="8206191" y="16290193"/>
          <a:ext cx="942972" cy="192189"/>
        </a:xfrm>
        <a:prstGeom prst="rect">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621256</xdr:colOff>
      <xdr:row>73</xdr:row>
      <xdr:rowOff>123829</xdr:rowOff>
    </xdr:from>
    <xdr:to>
      <xdr:col>13</xdr:col>
      <xdr:colOff>62594</xdr:colOff>
      <xdr:row>87</xdr:row>
      <xdr:rowOff>164413</xdr:rowOff>
    </xdr:to>
    <xdr:sp macro="" textlink="">
      <xdr:nvSpPr>
        <xdr:cNvPr id="79" name="Rechteck 78">
          <a:extLst>
            <a:ext uri="{FF2B5EF4-FFF2-40B4-BE49-F238E27FC236}">
              <a16:creationId xmlns:a16="http://schemas.microsoft.com/office/drawing/2014/main" id="{99DBEBDD-B31E-FA35-3D17-CF7416FC1503}"/>
            </a:ext>
          </a:extLst>
        </xdr:cNvPr>
        <xdr:cNvSpPr/>
      </xdr:nvSpPr>
      <xdr:spPr>
        <a:xfrm rot="5400000">
          <a:off x="9737776" y="15418523"/>
          <a:ext cx="2707584" cy="203338"/>
        </a:xfrm>
        <a:prstGeom prst="rect">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173514</xdr:colOff>
      <xdr:row>73</xdr:row>
      <xdr:rowOff>133350</xdr:rowOff>
    </xdr:from>
    <xdr:to>
      <xdr:col>12</xdr:col>
      <xdr:colOff>123825</xdr:colOff>
      <xdr:row>81</xdr:row>
      <xdr:rowOff>161925</xdr:rowOff>
    </xdr:to>
    <xdr:sp macro="" textlink="">
      <xdr:nvSpPr>
        <xdr:cNvPr id="40" name="Rechteck 39">
          <a:extLst>
            <a:ext uri="{FF2B5EF4-FFF2-40B4-BE49-F238E27FC236}">
              <a16:creationId xmlns:a16="http://schemas.microsoft.com/office/drawing/2014/main" id="{8BB03047-DA2B-56C7-071E-3EB7448F5F06}"/>
            </a:ext>
          </a:extLst>
        </xdr:cNvPr>
        <xdr:cNvSpPr/>
      </xdr:nvSpPr>
      <xdr:spPr>
        <a:xfrm>
          <a:off x="6983889" y="14116050"/>
          <a:ext cx="3512661" cy="1552575"/>
        </a:xfrm>
        <a:prstGeom prst="rect">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409575</xdr:colOff>
      <xdr:row>75</xdr:row>
      <xdr:rowOff>161925</xdr:rowOff>
    </xdr:from>
    <xdr:to>
      <xdr:col>12</xdr:col>
      <xdr:colOff>23191</xdr:colOff>
      <xdr:row>80</xdr:row>
      <xdr:rowOff>98977</xdr:rowOff>
    </xdr:to>
    <xdr:sp macro="" textlink="">
      <xdr:nvSpPr>
        <xdr:cNvPr id="80" name="Textfeld 79">
          <a:extLst>
            <a:ext uri="{FF2B5EF4-FFF2-40B4-BE49-F238E27FC236}">
              <a16:creationId xmlns:a16="http://schemas.microsoft.com/office/drawing/2014/main" id="{A7E96826-ED85-8E34-D8FA-FF67DCD8664F}"/>
            </a:ext>
          </a:extLst>
        </xdr:cNvPr>
        <xdr:cNvSpPr txBox="1"/>
      </xdr:nvSpPr>
      <xdr:spPr>
        <a:xfrm>
          <a:off x="7981950" y="14525625"/>
          <a:ext cx="2413966" cy="8895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de-DE" sz="1600"/>
            <a:t>Supermarkt </a:t>
          </a:r>
        </a:p>
        <a:p>
          <a:pPr algn="l"/>
          <a:r>
            <a:rPr lang="de-DE" sz="1400"/>
            <a:t>- Dach begrünt </a:t>
          </a:r>
        </a:p>
        <a:p>
          <a:pPr algn="l"/>
          <a:r>
            <a:rPr lang="de-DE" sz="1400"/>
            <a:t>- Fassade tw.</a:t>
          </a:r>
          <a:r>
            <a:rPr lang="de-DE" sz="1400" baseline="0"/>
            <a:t> </a:t>
          </a:r>
          <a:r>
            <a:rPr lang="de-DE" sz="1400"/>
            <a:t>begrünt</a:t>
          </a:r>
        </a:p>
      </xdr:txBody>
    </xdr:sp>
    <xdr:clientData/>
  </xdr:twoCellAnchor>
  <xdr:twoCellAnchor>
    <xdr:from>
      <xdr:col>12</xdr:col>
      <xdr:colOff>213146</xdr:colOff>
      <xdr:row>81</xdr:row>
      <xdr:rowOff>132499</xdr:rowOff>
    </xdr:from>
    <xdr:to>
      <xdr:col>13</xdr:col>
      <xdr:colOff>657225</xdr:colOff>
      <xdr:row>83</xdr:row>
      <xdr:rowOff>56299</xdr:rowOff>
    </xdr:to>
    <xdr:sp macro="" textlink="">
      <xdr:nvSpPr>
        <xdr:cNvPr id="53" name="Textfeld 52">
          <a:extLst>
            <a:ext uri="{FF2B5EF4-FFF2-40B4-BE49-F238E27FC236}">
              <a16:creationId xmlns:a16="http://schemas.microsoft.com/office/drawing/2014/main" id="{9B1F6E25-DED4-624B-5069-102E7F3E2C84}"/>
            </a:ext>
          </a:extLst>
        </xdr:cNvPr>
        <xdr:cNvSpPr txBox="1"/>
      </xdr:nvSpPr>
      <xdr:spPr>
        <a:xfrm>
          <a:off x="10585871" y="15639199"/>
          <a:ext cx="1206079"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Zu-/Abfahrt</a:t>
          </a:r>
        </a:p>
      </xdr:txBody>
    </xdr:sp>
    <xdr:clientData/>
  </xdr:twoCellAnchor>
  <xdr:twoCellAnchor>
    <xdr:from>
      <xdr:col>7</xdr:col>
      <xdr:colOff>697187</xdr:colOff>
      <xdr:row>73</xdr:row>
      <xdr:rowOff>50524</xdr:rowOff>
    </xdr:from>
    <xdr:to>
      <xdr:col>8</xdr:col>
      <xdr:colOff>200650</xdr:colOff>
      <xdr:row>87</xdr:row>
      <xdr:rowOff>135355</xdr:rowOff>
    </xdr:to>
    <xdr:sp macro="" textlink="">
      <xdr:nvSpPr>
        <xdr:cNvPr id="83" name="Rechteck 82">
          <a:extLst>
            <a:ext uri="{FF2B5EF4-FFF2-40B4-BE49-F238E27FC236}">
              <a16:creationId xmlns:a16="http://schemas.microsoft.com/office/drawing/2014/main" id="{244FF885-2A26-132C-77F3-DE2C5B369DC0}"/>
            </a:ext>
          </a:extLst>
        </xdr:cNvPr>
        <xdr:cNvSpPr/>
      </xdr:nvSpPr>
      <xdr:spPr>
        <a:xfrm>
          <a:off x="6747204" y="14009576"/>
          <a:ext cx="265463" cy="2751831"/>
        </a:xfrm>
        <a:prstGeom prst="rect">
          <a:avLst/>
        </a:prstGeom>
        <a:solidFill>
          <a:srgbClr val="A9D08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7</xdr:col>
      <xdr:colOff>698305</xdr:colOff>
      <xdr:row>86</xdr:row>
      <xdr:rowOff>166437</xdr:rowOff>
    </xdr:from>
    <xdr:to>
      <xdr:col>13</xdr:col>
      <xdr:colOff>661737</xdr:colOff>
      <xdr:row>87</xdr:row>
      <xdr:rowOff>165609</xdr:rowOff>
    </xdr:to>
    <xdr:sp macro="" textlink="">
      <xdr:nvSpPr>
        <xdr:cNvPr id="84" name="Rechteck 83">
          <a:extLst>
            <a:ext uri="{FF2B5EF4-FFF2-40B4-BE49-F238E27FC236}">
              <a16:creationId xmlns:a16="http://schemas.microsoft.com/office/drawing/2014/main" id="{7F702D5E-7170-0C7B-EE1D-FF6F8371C8CB}"/>
            </a:ext>
          </a:extLst>
        </xdr:cNvPr>
        <xdr:cNvSpPr/>
      </xdr:nvSpPr>
      <xdr:spPr>
        <a:xfrm>
          <a:off x="6744173" y="16644687"/>
          <a:ext cx="5051788" cy="189672"/>
        </a:xfrm>
        <a:prstGeom prst="rect">
          <a:avLst/>
        </a:prstGeom>
        <a:solidFill>
          <a:srgbClr val="A9D08E"/>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59232</xdr:colOff>
      <xdr:row>83</xdr:row>
      <xdr:rowOff>97549</xdr:rowOff>
    </xdr:from>
    <xdr:to>
      <xdr:col>12</xdr:col>
      <xdr:colOff>325932</xdr:colOff>
      <xdr:row>85</xdr:row>
      <xdr:rowOff>11824</xdr:rowOff>
    </xdr:to>
    <xdr:sp macro="" textlink="">
      <xdr:nvSpPr>
        <xdr:cNvPr id="87" name="Ellipse 86">
          <a:extLst>
            <a:ext uri="{FF2B5EF4-FFF2-40B4-BE49-F238E27FC236}">
              <a16:creationId xmlns:a16="http://schemas.microsoft.com/office/drawing/2014/main" id="{BE74BBEB-78E7-AF5F-6520-234D64CC159B}"/>
            </a:ext>
          </a:extLst>
        </xdr:cNvPr>
        <xdr:cNvSpPr/>
      </xdr:nvSpPr>
      <xdr:spPr>
        <a:xfrm>
          <a:off x="10431629" y="15961601"/>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49707</xdr:colOff>
      <xdr:row>85</xdr:row>
      <xdr:rowOff>51238</xdr:rowOff>
    </xdr:from>
    <xdr:to>
      <xdr:col>12</xdr:col>
      <xdr:colOff>316407</xdr:colOff>
      <xdr:row>86</xdr:row>
      <xdr:rowOff>156013</xdr:rowOff>
    </xdr:to>
    <xdr:sp macro="" textlink="">
      <xdr:nvSpPr>
        <xdr:cNvPr id="88" name="Ellipse 87">
          <a:extLst>
            <a:ext uri="{FF2B5EF4-FFF2-40B4-BE49-F238E27FC236}">
              <a16:creationId xmlns:a16="http://schemas.microsoft.com/office/drawing/2014/main" id="{602D3D1E-414D-C45C-00AB-E232A302C3EB}"/>
            </a:ext>
          </a:extLst>
        </xdr:cNvPr>
        <xdr:cNvSpPr/>
      </xdr:nvSpPr>
      <xdr:spPr>
        <a:xfrm>
          <a:off x="10422104" y="1629629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376919</xdr:colOff>
      <xdr:row>83</xdr:row>
      <xdr:rowOff>104118</xdr:rowOff>
    </xdr:from>
    <xdr:to>
      <xdr:col>10</xdr:col>
      <xdr:colOff>643619</xdr:colOff>
      <xdr:row>85</xdr:row>
      <xdr:rowOff>18393</xdr:rowOff>
    </xdr:to>
    <xdr:sp macro="" textlink="">
      <xdr:nvSpPr>
        <xdr:cNvPr id="89" name="Ellipse 88">
          <a:extLst>
            <a:ext uri="{FF2B5EF4-FFF2-40B4-BE49-F238E27FC236}">
              <a16:creationId xmlns:a16="http://schemas.microsoft.com/office/drawing/2014/main" id="{BF455FED-BFBB-BABA-A3AF-1FD2FCCC7340}"/>
            </a:ext>
          </a:extLst>
        </xdr:cNvPr>
        <xdr:cNvSpPr/>
      </xdr:nvSpPr>
      <xdr:spPr>
        <a:xfrm>
          <a:off x="9225316" y="1596817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367394</xdr:colOff>
      <xdr:row>85</xdr:row>
      <xdr:rowOff>57807</xdr:rowOff>
    </xdr:from>
    <xdr:to>
      <xdr:col>10</xdr:col>
      <xdr:colOff>634094</xdr:colOff>
      <xdr:row>86</xdr:row>
      <xdr:rowOff>162582</xdr:rowOff>
    </xdr:to>
    <xdr:sp macro="" textlink="">
      <xdr:nvSpPr>
        <xdr:cNvPr id="90" name="Ellipse 89">
          <a:extLst>
            <a:ext uri="{FF2B5EF4-FFF2-40B4-BE49-F238E27FC236}">
              <a16:creationId xmlns:a16="http://schemas.microsoft.com/office/drawing/2014/main" id="{36B8023C-42A4-CE5E-2457-650949E3C769}"/>
            </a:ext>
          </a:extLst>
        </xdr:cNvPr>
        <xdr:cNvSpPr/>
      </xdr:nvSpPr>
      <xdr:spPr>
        <a:xfrm>
          <a:off x="9215791" y="16302859"/>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395969</xdr:colOff>
      <xdr:row>83</xdr:row>
      <xdr:rowOff>104118</xdr:rowOff>
    </xdr:from>
    <xdr:to>
      <xdr:col>9</xdr:col>
      <xdr:colOff>662669</xdr:colOff>
      <xdr:row>85</xdr:row>
      <xdr:rowOff>18393</xdr:rowOff>
    </xdr:to>
    <xdr:sp macro="" textlink="">
      <xdr:nvSpPr>
        <xdr:cNvPr id="91" name="Ellipse 90">
          <a:extLst>
            <a:ext uri="{FF2B5EF4-FFF2-40B4-BE49-F238E27FC236}">
              <a16:creationId xmlns:a16="http://schemas.microsoft.com/office/drawing/2014/main" id="{62B47266-210D-E87F-6FA5-3FD89EFCDACD}"/>
            </a:ext>
          </a:extLst>
        </xdr:cNvPr>
        <xdr:cNvSpPr/>
      </xdr:nvSpPr>
      <xdr:spPr>
        <a:xfrm>
          <a:off x="7969986" y="1596817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386444</xdr:colOff>
      <xdr:row>85</xdr:row>
      <xdr:rowOff>57807</xdr:rowOff>
    </xdr:from>
    <xdr:to>
      <xdr:col>9</xdr:col>
      <xdr:colOff>653144</xdr:colOff>
      <xdr:row>86</xdr:row>
      <xdr:rowOff>162582</xdr:rowOff>
    </xdr:to>
    <xdr:sp macro="" textlink="">
      <xdr:nvSpPr>
        <xdr:cNvPr id="92" name="Ellipse 91">
          <a:extLst>
            <a:ext uri="{FF2B5EF4-FFF2-40B4-BE49-F238E27FC236}">
              <a16:creationId xmlns:a16="http://schemas.microsoft.com/office/drawing/2014/main" id="{190C93F3-CBB8-A07F-EB28-B3FB3F3C6781}"/>
            </a:ext>
          </a:extLst>
        </xdr:cNvPr>
        <xdr:cNvSpPr/>
      </xdr:nvSpPr>
      <xdr:spPr>
        <a:xfrm>
          <a:off x="7960461" y="16302859"/>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7</xdr:col>
      <xdr:colOff>685800</xdr:colOff>
      <xdr:row>83</xdr:row>
      <xdr:rowOff>104118</xdr:rowOff>
    </xdr:from>
    <xdr:to>
      <xdr:col>8</xdr:col>
      <xdr:colOff>190500</xdr:colOff>
      <xdr:row>85</xdr:row>
      <xdr:rowOff>18393</xdr:rowOff>
    </xdr:to>
    <xdr:sp macro="" textlink="">
      <xdr:nvSpPr>
        <xdr:cNvPr id="93" name="Ellipse 92">
          <a:extLst>
            <a:ext uri="{FF2B5EF4-FFF2-40B4-BE49-F238E27FC236}">
              <a16:creationId xmlns:a16="http://schemas.microsoft.com/office/drawing/2014/main" id="{8F526AA5-5C6E-14F6-E85D-AFEFF5999932}"/>
            </a:ext>
          </a:extLst>
        </xdr:cNvPr>
        <xdr:cNvSpPr/>
      </xdr:nvSpPr>
      <xdr:spPr>
        <a:xfrm>
          <a:off x="6735817" y="1596817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7</xdr:col>
      <xdr:colOff>676275</xdr:colOff>
      <xdr:row>85</xdr:row>
      <xdr:rowOff>38100</xdr:rowOff>
    </xdr:from>
    <xdr:to>
      <xdr:col>8</xdr:col>
      <xdr:colOff>180975</xdr:colOff>
      <xdr:row>86</xdr:row>
      <xdr:rowOff>142875</xdr:rowOff>
    </xdr:to>
    <xdr:sp macro="" textlink="">
      <xdr:nvSpPr>
        <xdr:cNvPr id="94" name="Ellipse 93">
          <a:extLst>
            <a:ext uri="{FF2B5EF4-FFF2-40B4-BE49-F238E27FC236}">
              <a16:creationId xmlns:a16="http://schemas.microsoft.com/office/drawing/2014/main" id="{C59B49C6-F4A9-633F-17D8-2B827AB89254}"/>
            </a:ext>
          </a:extLst>
        </xdr:cNvPr>
        <xdr:cNvSpPr/>
      </xdr:nvSpPr>
      <xdr:spPr>
        <a:xfrm>
          <a:off x="6724650" y="1630680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152400</xdr:colOff>
      <xdr:row>72</xdr:row>
      <xdr:rowOff>9525</xdr:rowOff>
    </xdr:from>
    <xdr:to>
      <xdr:col>12</xdr:col>
      <xdr:colOff>419100</xdr:colOff>
      <xdr:row>73</xdr:row>
      <xdr:rowOff>114300</xdr:rowOff>
    </xdr:to>
    <xdr:sp macro="" textlink="">
      <xdr:nvSpPr>
        <xdr:cNvPr id="99" name="Ellipse 98">
          <a:extLst>
            <a:ext uri="{FF2B5EF4-FFF2-40B4-BE49-F238E27FC236}">
              <a16:creationId xmlns:a16="http://schemas.microsoft.com/office/drawing/2014/main" id="{5E37B57D-8248-242C-7D1F-5F5F5352F8DE}"/>
            </a:ext>
          </a:extLst>
        </xdr:cNvPr>
        <xdr:cNvSpPr/>
      </xdr:nvSpPr>
      <xdr:spPr>
        <a:xfrm>
          <a:off x="10525125" y="13801725"/>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428625</xdr:colOff>
      <xdr:row>72</xdr:row>
      <xdr:rowOff>19050</xdr:rowOff>
    </xdr:from>
    <xdr:to>
      <xdr:col>12</xdr:col>
      <xdr:colOff>695325</xdr:colOff>
      <xdr:row>73</xdr:row>
      <xdr:rowOff>123825</xdr:rowOff>
    </xdr:to>
    <xdr:sp macro="" textlink="">
      <xdr:nvSpPr>
        <xdr:cNvPr id="100" name="Ellipse 99">
          <a:extLst>
            <a:ext uri="{FF2B5EF4-FFF2-40B4-BE49-F238E27FC236}">
              <a16:creationId xmlns:a16="http://schemas.microsoft.com/office/drawing/2014/main" id="{AC3351EB-1B3C-0A8F-1BBC-E89B4B41B1EF}"/>
            </a:ext>
          </a:extLst>
        </xdr:cNvPr>
        <xdr:cNvSpPr/>
      </xdr:nvSpPr>
      <xdr:spPr>
        <a:xfrm>
          <a:off x="10801350" y="1381125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152400</xdr:colOff>
      <xdr:row>72</xdr:row>
      <xdr:rowOff>28575</xdr:rowOff>
    </xdr:from>
    <xdr:to>
      <xdr:col>13</xdr:col>
      <xdr:colOff>419100</xdr:colOff>
      <xdr:row>73</xdr:row>
      <xdr:rowOff>133350</xdr:rowOff>
    </xdr:to>
    <xdr:sp macro="" textlink="">
      <xdr:nvSpPr>
        <xdr:cNvPr id="101" name="Ellipse 100">
          <a:extLst>
            <a:ext uri="{FF2B5EF4-FFF2-40B4-BE49-F238E27FC236}">
              <a16:creationId xmlns:a16="http://schemas.microsoft.com/office/drawing/2014/main" id="{6D7B3866-3B31-569E-660A-4EA2FFA67F29}"/>
            </a:ext>
          </a:extLst>
        </xdr:cNvPr>
        <xdr:cNvSpPr/>
      </xdr:nvSpPr>
      <xdr:spPr>
        <a:xfrm>
          <a:off x="11287125" y="13820775"/>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409575</xdr:colOff>
      <xdr:row>72</xdr:row>
      <xdr:rowOff>38100</xdr:rowOff>
    </xdr:from>
    <xdr:to>
      <xdr:col>13</xdr:col>
      <xdr:colOff>676275</xdr:colOff>
      <xdr:row>73</xdr:row>
      <xdr:rowOff>142875</xdr:rowOff>
    </xdr:to>
    <xdr:sp macro="" textlink="">
      <xdr:nvSpPr>
        <xdr:cNvPr id="102" name="Ellipse 101">
          <a:extLst>
            <a:ext uri="{FF2B5EF4-FFF2-40B4-BE49-F238E27FC236}">
              <a16:creationId xmlns:a16="http://schemas.microsoft.com/office/drawing/2014/main" id="{592C696E-57E0-BEC8-4AF0-26A079A1E255}"/>
            </a:ext>
          </a:extLst>
        </xdr:cNvPr>
        <xdr:cNvSpPr/>
      </xdr:nvSpPr>
      <xdr:spPr>
        <a:xfrm>
          <a:off x="11544300" y="1383030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447036</xdr:colOff>
      <xdr:row>81</xdr:row>
      <xdr:rowOff>139146</xdr:rowOff>
    </xdr:from>
    <xdr:to>
      <xdr:col>11</xdr:col>
      <xdr:colOff>751836</xdr:colOff>
      <xdr:row>86</xdr:row>
      <xdr:rowOff>151393</xdr:rowOff>
    </xdr:to>
    <xdr:sp macro="" textlink="">
      <xdr:nvSpPr>
        <xdr:cNvPr id="105" name="Textfeld 104">
          <a:extLst>
            <a:ext uri="{FF2B5EF4-FFF2-40B4-BE49-F238E27FC236}">
              <a16:creationId xmlns:a16="http://schemas.microsoft.com/office/drawing/2014/main" id="{ECC17C5F-A680-1BD1-4246-4575CA1F42C2}"/>
            </a:ext>
          </a:extLst>
        </xdr:cNvPr>
        <xdr:cNvSpPr txBox="1"/>
      </xdr:nvSpPr>
      <xdr:spPr>
        <a:xfrm rot="16200000">
          <a:off x="9727787" y="15975820"/>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13</xdr:col>
      <xdr:colOff>377325</xdr:colOff>
      <xdr:row>85</xdr:row>
      <xdr:rowOff>51238</xdr:rowOff>
    </xdr:from>
    <xdr:to>
      <xdr:col>13</xdr:col>
      <xdr:colOff>644025</xdr:colOff>
      <xdr:row>86</xdr:row>
      <xdr:rowOff>156013</xdr:rowOff>
    </xdr:to>
    <xdr:sp macro="" textlink="">
      <xdr:nvSpPr>
        <xdr:cNvPr id="107" name="Ellipse 106">
          <a:extLst>
            <a:ext uri="{FF2B5EF4-FFF2-40B4-BE49-F238E27FC236}">
              <a16:creationId xmlns:a16="http://schemas.microsoft.com/office/drawing/2014/main" id="{43761C51-05F4-1809-0979-E72DE7A99B94}"/>
            </a:ext>
          </a:extLst>
        </xdr:cNvPr>
        <xdr:cNvSpPr/>
      </xdr:nvSpPr>
      <xdr:spPr>
        <a:xfrm>
          <a:off x="11511722" y="1629629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394177</xdr:colOff>
      <xdr:row>78</xdr:row>
      <xdr:rowOff>151039</xdr:rowOff>
    </xdr:from>
    <xdr:to>
      <xdr:col>13</xdr:col>
      <xdr:colOff>660877</xdr:colOff>
      <xdr:row>80</xdr:row>
      <xdr:rowOff>65314</xdr:rowOff>
    </xdr:to>
    <xdr:sp macro="" textlink="">
      <xdr:nvSpPr>
        <xdr:cNvPr id="108" name="Ellipse 107">
          <a:extLst>
            <a:ext uri="{FF2B5EF4-FFF2-40B4-BE49-F238E27FC236}">
              <a16:creationId xmlns:a16="http://schemas.microsoft.com/office/drawing/2014/main" id="{CF503A22-01C7-1D99-2DBA-66814F223793}"/>
            </a:ext>
          </a:extLst>
        </xdr:cNvPr>
        <xdr:cNvSpPr/>
      </xdr:nvSpPr>
      <xdr:spPr>
        <a:xfrm>
          <a:off x="11531100" y="15083308"/>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395224</xdr:colOff>
      <xdr:row>73</xdr:row>
      <xdr:rowOff>171973</xdr:rowOff>
    </xdr:from>
    <xdr:to>
      <xdr:col>13</xdr:col>
      <xdr:colOff>661924</xdr:colOff>
      <xdr:row>75</xdr:row>
      <xdr:rowOff>86248</xdr:rowOff>
    </xdr:to>
    <xdr:sp macro="" textlink="">
      <xdr:nvSpPr>
        <xdr:cNvPr id="110" name="Ellipse 109">
          <a:extLst>
            <a:ext uri="{FF2B5EF4-FFF2-40B4-BE49-F238E27FC236}">
              <a16:creationId xmlns:a16="http://schemas.microsoft.com/office/drawing/2014/main" id="{0FA9EBD8-0F70-A2FC-8137-E194FD7B694C}"/>
            </a:ext>
          </a:extLst>
        </xdr:cNvPr>
        <xdr:cNvSpPr/>
      </xdr:nvSpPr>
      <xdr:spPr>
        <a:xfrm>
          <a:off x="11532147" y="14151742"/>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385699</xdr:colOff>
      <xdr:row>75</xdr:row>
      <xdr:rowOff>86248</xdr:rowOff>
    </xdr:from>
    <xdr:to>
      <xdr:col>13</xdr:col>
      <xdr:colOff>652399</xdr:colOff>
      <xdr:row>77</xdr:row>
      <xdr:rowOff>523</xdr:rowOff>
    </xdr:to>
    <xdr:sp macro="" textlink="">
      <xdr:nvSpPr>
        <xdr:cNvPr id="111" name="Ellipse 110">
          <a:extLst>
            <a:ext uri="{FF2B5EF4-FFF2-40B4-BE49-F238E27FC236}">
              <a16:creationId xmlns:a16="http://schemas.microsoft.com/office/drawing/2014/main" id="{B9F1A197-BCCA-3F4E-AFA4-B3AC28D10E73}"/>
            </a:ext>
          </a:extLst>
        </xdr:cNvPr>
        <xdr:cNvSpPr/>
      </xdr:nvSpPr>
      <xdr:spPr>
        <a:xfrm>
          <a:off x="11522622" y="14447017"/>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703479</xdr:colOff>
      <xdr:row>81</xdr:row>
      <xdr:rowOff>186771</xdr:rowOff>
    </xdr:from>
    <xdr:to>
      <xdr:col>11</xdr:col>
      <xdr:colOff>246279</xdr:colOff>
      <xdr:row>87</xdr:row>
      <xdr:rowOff>8518</xdr:rowOff>
    </xdr:to>
    <xdr:sp macro="" textlink="">
      <xdr:nvSpPr>
        <xdr:cNvPr id="114" name="Textfeld 113">
          <a:extLst>
            <a:ext uri="{FF2B5EF4-FFF2-40B4-BE49-F238E27FC236}">
              <a16:creationId xmlns:a16="http://schemas.microsoft.com/office/drawing/2014/main" id="{1AAEE675-C3CF-09AE-F59D-F9D44F5853E1}"/>
            </a:ext>
          </a:extLst>
        </xdr:cNvPr>
        <xdr:cNvSpPr txBox="1"/>
      </xdr:nvSpPr>
      <xdr:spPr>
        <a:xfrm rot="16200000">
          <a:off x="9224428" y="16020514"/>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9</xdr:col>
      <xdr:colOff>1245673</xdr:colOff>
      <xdr:row>81</xdr:row>
      <xdr:rowOff>122294</xdr:rowOff>
    </xdr:from>
    <xdr:to>
      <xdr:col>10</xdr:col>
      <xdr:colOff>275588</xdr:colOff>
      <xdr:row>86</xdr:row>
      <xdr:rowOff>134541</xdr:rowOff>
    </xdr:to>
    <xdr:sp macro="" textlink="">
      <xdr:nvSpPr>
        <xdr:cNvPr id="115" name="Textfeld 114">
          <a:extLst>
            <a:ext uri="{FF2B5EF4-FFF2-40B4-BE49-F238E27FC236}">
              <a16:creationId xmlns:a16="http://schemas.microsoft.com/office/drawing/2014/main" id="{ECD02754-C419-9335-9941-12D817C25FD1}"/>
            </a:ext>
          </a:extLst>
        </xdr:cNvPr>
        <xdr:cNvSpPr txBox="1"/>
      </xdr:nvSpPr>
      <xdr:spPr>
        <a:xfrm rot="16200000">
          <a:off x="8488807" y="15958235"/>
          <a:ext cx="964747" cy="3062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9</xdr:col>
      <xdr:colOff>666847</xdr:colOff>
      <xdr:row>81</xdr:row>
      <xdr:rowOff>122294</xdr:rowOff>
    </xdr:from>
    <xdr:to>
      <xdr:col>9</xdr:col>
      <xdr:colOff>971647</xdr:colOff>
      <xdr:row>86</xdr:row>
      <xdr:rowOff>134541</xdr:rowOff>
    </xdr:to>
    <xdr:sp macro="" textlink="">
      <xdr:nvSpPr>
        <xdr:cNvPr id="116" name="Textfeld 115">
          <a:extLst>
            <a:ext uri="{FF2B5EF4-FFF2-40B4-BE49-F238E27FC236}">
              <a16:creationId xmlns:a16="http://schemas.microsoft.com/office/drawing/2014/main" id="{867798DA-B71D-3167-6C51-0D3D5F4FFAF8}"/>
            </a:ext>
          </a:extLst>
        </xdr:cNvPr>
        <xdr:cNvSpPr txBox="1"/>
      </xdr:nvSpPr>
      <xdr:spPr>
        <a:xfrm rot="16200000">
          <a:off x="7909248" y="15958968"/>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9</xdr:col>
      <xdr:colOff>36733</xdr:colOff>
      <xdr:row>81</xdr:row>
      <xdr:rowOff>131819</xdr:rowOff>
    </xdr:from>
    <xdr:to>
      <xdr:col>9</xdr:col>
      <xdr:colOff>341533</xdr:colOff>
      <xdr:row>86</xdr:row>
      <xdr:rowOff>144066</xdr:rowOff>
    </xdr:to>
    <xdr:sp macro="" textlink="">
      <xdr:nvSpPr>
        <xdr:cNvPr id="117" name="Textfeld 116">
          <a:extLst>
            <a:ext uri="{FF2B5EF4-FFF2-40B4-BE49-F238E27FC236}">
              <a16:creationId xmlns:a16="http://schemas.microsoft.com/office/drawing/2014/main" id="{F0EC1BE6-09AA-66C2-A6C4-7B6FB4AA5AAE}"/>
            </a:ext>
          </a:extLst>
        </xdr:cNvPr>
        <xdr:cNvSpPr txBox="1"/>
      </xdr:nvSpPr>
      <xdr:spPr>
        <a:xfrm rot="16200000">
          <a:off x="7279134" y="15968493"/>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8</xdr:col>
      <xdr:colOff>205253</xdr:colOff>
      <xdr:row>81</xdr:row>
      <xdr:rowOff>131819</xdr:rowOff>
    </xdr:from>
    <xdr:to>
      <xdr:col>8</xdr:col>
      <xdr:colOff>510053</xdr:colOff>
      <xdr:row>86</xdr:row>
      <xdr:rowOff>144066</xdr:rowOff>
    </xdr:to>
    <xdr:sp macro="" textlink="">
      <xdr:nvSpPr>
        <xdr:cNvPr id="118" name="Textfeld 117">
          <a:extLst>
            <a:ext uri="{FF2B5EF4-FFF2-40B4-BE49-F238E27FC236}">
              <a16:creationId xmlns:a16="http://schemas.microsoft.com/office/drawing/2014/main" id="{5018859F-4493-320A-B705-BB868631F10F}"/>
            </a:ext>
          </a:extLst>
        </xdr:cNvPr>
        <xdr:cNvSpPr txBox="1"/>
      </xdr:nvSpPr>
      <xdr:spPr>
        <a:xfrm rot="16200000">
          <a:off x="6685654" y="15968493"/>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12</xdr:col>
      <xdr:colOff>293172</xdr:colOff>
      <xdr:row>81</xdr:row>
      <xdr:rowOff>139146</xdr:rowOff>
    </xdr:from>
    <xdr:to>
      <xdr:col>12</xdr:col>
      <xdr:colOff>597972</xdr:colOff>
      <xdr:row>86</xdr:row>
      <xdr:rowOff>151393</xdr:rowOff>
    </xdr:to>
    <xdr:sp macro="" textlink="">
      <xdr:nvSpPr>
        <xdr:cNvPr id="121" name="Textfeld 120">
          <a:extLst>
            <a:ext uri="{FF2B5EF4-FFF2-40B4-BE49-F238E27FC236}">
              <a16:creationId xmlns:a16="http://schemas.microsoft.com/office/drawing/2014/main" id="{921B37DD-F596-BD78-7F55-5BA083D34E23}"/>
            </a:ext>
          </a:extLst>
        </xdr:cNvPr>
        <xdr:cNvSpPr txBox="1"/>
      </xdr:nvSpPr>
      <xdr:spPr>
        <a:xfrm rot="16200000">
          <a:off x="10335923" y="15975820"/>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13</xdr:col>
      <xdr:colOff>36731</xdr:colOff>
      <xdr:row>81</xdr:row>
      <xdr:rowOff>129621</xdr:rowOff>
    </xdr:from>
    <xdr:to>
      <xdr:col>13</xdr:col>
      <xdr:colOff>341531</xdr:colOff>
      <xdr:row>86</xdr:row>
      <xdr:rowOff>141868</xdr:rowOff>
    </xdr:to>
    <xdr:sp macro="" textlink="">
      <xdr:nvSpPr>
        <xdr:cNvPr id="122" name="Textfeld 121">
          <a:extLst>
            <a:ext uri="{FF2B5EF4-FFF2-40B4-BE49-F238E27FC236}">
              <a16:creationId xmlns:a16="http://schemas.microsoft.com/office/drawing/2014/main" id="{98452A7D-C0B9-ECD6-E83A-ADA10CF8415B}"/>
            </a:ext>
          </a:extLst>
        </xdr:cNvPr>
        <xdr:cNvSpPr txBox="1"/>
      </xdr:nvSpPr>
      <xdr:spPr>
        <a:xfrm rot="16200000">
          <a:off x="10841482" y="15966295"/>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13</xdr:col>
      <xdr:colOff>115766</xdr:colOff>
      <xdr:row>77</xdr:row>
      <xdr:rowOff>13921</xdr:rowOff>
    </xdr:from>
    <xdr:to>
      <xdr:col>13</xdr:col>
      <xdr:colOff>382466</xdr:colOff>
      <xdr:row>78</xdr:row>
      <xdr:rowOff>118696</xdr:rowOff>
    </xdr:to>
    <xdr:sp macro="" textlink="">
      <xdr:nvSpPr>
        <xdr:cNvPr id="123" name="Ellipse 122">
          <a:extLst>
            <a:ext uri="{FF2B5EF4-FFF2-40B4-BE49-F238E27FC236}">
              <a16:creationId xmlns:a16="http://schemas.microsoft.com/office/drawing/2014/main" id="{3EEF977B-ED8A-A8F4-CDC3-701DC0CF721D}"/>
            </a:ext>
          </a:extLst>
        </xdr:cNvPr>
        <xdr:cNvSpPr/>
      </xdr:nvSpPr>
      <xdr:spPr>
        <a:xfrm>
          <a:off x="11252689" y="1475569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386079</xdr:colOff>
      <xdr:row>77</xdr:row>
      <xdr:rowOff>23446</xdr:rowOff>
    </xdr:from>
    <xdr:to>
      <xdr:col>13</xdr:col>
      <xdr:colOff>652779</xdr:colOff>
      <xdr:row>78</xdr:row>
      <xdr:rowOff>128221</xdr:rowOff>
    </xdr:to>
    <xdr:sp macro="" textlink="">
      <xdr:nvSpPr>
        <xdr:cNvPr id="124" name="Ellipse 123">
          <a:extLst>
            <a:ext uri="{FF2B5EF4-FFF2-40B4-BE49-F238E27FC236}">
              <a16:creationId xmlns:a16="http://schemas.microsoft.com/office/drawing/2014/main" id="{D62BD961-B519-3A62-0C93-E5EBE95BB4FC}"/>
            </a:ext>
          </a:extLst>
        </xdr:cNvPr>
        <xdr:cNvSpPr/>
      </xdr:nvSpPr>
      <xdr:spPr>
        <a:xfrm>
          <a:off x="11520476" y="14744498"/>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115766</xdr:colOff>
      <xdr:row>77</xdr:row>
      <xdr:rowOff>6594</xdr:rowOff>
    </xdr:from>
    <xdr:to>
      <xdr:col>12</xdr:col>
      <xdr:colOff>382466</xdr:colOff>
      <xdr:row>78</xdr:row>
      <xdr:rowOff>111369</xdr:rowOff>
    </xdr:to>
    <xdr:sp macro="" textlink="">
      <xdr:nvSpPr>
        <xdr:cNvPr id="125" name="Ellipse 124">
          <a:extLst>
            <a:ext uri="{FF2B5EF4-FFF2-40B4-BE49-F238E27FC236}">
              <a16:creationId xmlns:a16="http://schemas.microsoft.com/office/drawing/2014/main" id="{B58D8BAD-5065-3562-9CCB-EB5DA96D9217}"/>
            </a:ext>
          </a:extLst>
        </xdr:cNvPr>
        <xdr:cNvSpPr/>
      </xdr:nvSpPr>
      <xdr:spPr>
        <a:xfrm>
          <a:off x="10490689" y="14748363"/>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372941</xdr:colOff>
      <xdr:row>77</xdr:row>
      <xdr:rowOff>16119</xdr:rowOff>
    </xdr:from>
    <xdr:to>
      <xdr:col>12</xdr:col>
      <xdr:colOff>639641</xdr:colOff>
      <xdr:row>78</xdr:row>
      <xdr:rowOff>120894</xdr:rowOff>
    </xdr:to>
    <xdr:sp macro="" textlink="">
      <xdr:nvSpPr>
        <xdr:cNvPr id="126" name="Ellipse 125">
          <a:extLst>
            <a:ext uri="{FF2B5EF4-FFF2-40B4-BE49-F238E27FC236}">
              <a16:creationId xmlns:a16="http://schemas.microsoft.com/office/drawing/2014/main" id="{7B182040-A9DD-1320-DFC9-39EE628BC542}"/>
            </a:ext>
          </a:extLst>
        </xdr:cNvPr>
        <xdr:cNvSpPr/>
      </xdr:nvSpPr>
      <xdr:spPr>
        <a:xfrm>
          <a:off x="10747864" y="14757888"/>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217571</xdr:colOff>
      <xdr:row>86</xdr:row>
      <xdr:rowOff>54643</xdr:rowOff>
    </xdr:from>
    <xdr:to>
      <xdr:col>8</xdr:col>
      <xdr:colOff>484271</xdr:colOff>
      <xdr:row>87</xdr:row>
      <xdr:rowOff>159418</xdr:rowOff>
    </xdr:to>
    <xdr:sp macro="" textlink="">
      <xdr:nvSpPr>
        <xdr:cNvPr id="129" name="Ellipse 128">
          <a:extLst>
            <a:ext uri="{FF2B5EF4-FFF2-40B4-BE49-F238E27FC236}">
              <a16:creationId xmlns:a16="http://schemas.microsoft.com/office/drawing/2014/main" id="{BFF1FA20-F70D-EBF2-4A4C-38D22B7805E5}"/>
            </a:ext>
          </a:extLst>
        </xdr:cNvPr>
        <xdr:cNvSpPr/>
      </xdr:nvSpPr>
      <xdr:spPr>
        <a:xfrm>
          <a:off x="7025439" y="16532893"/>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82216</xdr:colOff>
      <xdr:row>86</xdr:row>
      <xdr:rowOff>54643</xdr:rowOff>
    </xdr:from>
    <xdr:to>
      <xdr:col>9</xdr:col>
      <xdr:colOff>348916</xdr:colOff>
      <xdr:row>87</xdr:row>
      <xdr:rowOff>159418</xdr:rowOff>
    </xdr:to>
    <xdr:sp macro="" textlink="">
      <xdr:nvSpPr>
        <xdr:cNvPr id="130" name="Ellipse 129">
          <a:extLst>
            <a:ext uri="{FF2B5EF4-FFF2-40B4-BE49-F238E27FC236}">
              <a16:creationId xmlns:a16="http://schemas.microsoft.com/office/drawing/2014/main" id="{713ECC9C-59B3-3424-B7DD-6A941EBBFFEF}"/>
            </a:ext>
          </a:extLst>
        </xdr:cNvPr>
        <xdr:cNvSpPr/>
      </xdr:nvSpPr>
      <xdr:spPr>
        <a:xfrm>
          <a:off x="7652084" y="16532893"/>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9</xdr:col>
      <xdr:colOff>678782</xdr:colOff>
      <xdr:row>86</xdr:row>
      <xdr:rowOff>49630</xdr:rowOff>
    </xdr:from>
    <xdr:to>
      <xdr:col>9</xdr:col>
      <xdr:colOff>945482</xdr:colOff>
      <xdr:row>87</xdr:row>
      <xdr:rowOff>154405</xdr:rowOff>
    </xdr:to>
    <xdr:sp macro="" textlink="">
      <xdr:nvSpPr>
        <xdr:cNvPr id="131" name="Ellipse 130">
          <a:extLst>
            <a:ext uri="{FF2B5EF4-FFF2-40B4-BE49-F238E27FC236}">
              <a16:creationId xmlns:a16="http://schemas.microsoft.com/office/drawing/2014/main" id="{E65EAC2B-3D0F-C8A4-6EB5-3E705C8B2FAE}"/>
            </a:ext>
          </a:extLst>
        </xdr:cNvPr>
        <xdr:cNvSpPr/>
      </xdr:nvSpPr>
      <xdr:spPr>
        <a:xfrm>
          <a:off x="8248650" y="1652788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32084</xdr:colOff>
      <xdr:row>86</xdr:row>
      <xdr:rowOff>49630</xdr:rowOff>
    </xdr:from>
    <xdr:to>
      <xdr:col>10</xdr:col>
      <xdr:colOff>298784</xdr:colOff>
      <xdr:row>87</xdr:row>
      <xdr:rowOff>154405</xdr:rowOff>
    </xdr:to>
    <xdr:sp macro="" textlink="">
      <xdr:nvSpPr>
        <xdr:cNvPr id="132" name="Ellipse 131">
          <a:extLst>
            <a:ext uri="{FF2B5EF4-FFF2-40B4-BE49-F238E27FC236}">
              <a16:creationId xmlns:a16="http://schemas.microsoft.com/office/drawing/2014/main" id="{46C6188E-58C5-F32D-1FF6-AD6C6CE3B3B9}"/>
            </a:ext>
          </a:extLst>
        </xdr:cNvPr>
        <xdr:cNvSpPr/>
      </xdr:nvSpPr>
      <xdr:spPr>
        <a:xfrm>
          <a:off x="8880308" y="1652788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673768</xdr:colOff>
      <xdr:row>86</xdr:row>
      <xdr:rowOff>49630</xdr:rowOff>
    </xdr:from>
    <xdr:to>
      <xdr:col>11</xdr:col>
      <xdr:colOff>178468</xdr:colOff>
      <xdr:row>87</xdr:row>
      <xdr:rowOff>154405</xdr:rowOff>
    </xdr:to>
    <xdr:sp macro="" textlink="">
      <xdr:nvSpPr>
        <xdr:cNvPr id="133" name="Ellipse 132">
          <a:extLst>
            <a:ext uri="{FF2B5EF4-FFF2-40B4-BE49-F238E27FC236}">
              <a16:creationId xmlns:a16="http://schemas.microsoft.com/office/drawing/2014/main" id="{1FFB8735-0A02-9514-1D46-579BE7532D5A}"/>
            </a:ext>
          </a:extLst>
        </xdr:cNvPr>
        <xdr:cNvSpPr/>
      </xdr:nvSpPr>
      <xdr:spPr>
        <a:xfrm>
          <a:off x="9521992" y="1652788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533400</xdr:colOff>
      <xdr:row>86</xdr:row>
      <xdr:rowOff>44617</xdr:rowOff>
    </xdr:from>
    <xdr:to>
      <xdr:col>12</xdr:col>
      <xdr:colOff>38100</xdr:colOff>
      <xdr:row>87</xdr:row>
      <xdr:rowOff>149392</xdr:rowOff>
    </xdr:to>
    <xdr:sp macro="" textlink="">
      <xdr:nvSpPr>
        <xdr:cNvPr id="134" name="Ellipse 133">
          <a:extLst>
            <a:ext uri="{FF2B5EF4-FFF2-40B4-BE49-F238E27FC236}">
              <a16:creationId xmlns:a16="http://schemas.microsoft.com/office/drawing/2014/main" id="{E22FAD99-4F6F-F658-0F40-B48E498718C2}"/>
            </a:ext>
          </a:extLst>
        </xdr:cNvPr>
        <xdr:cNvSpPr/>
      </xdr:nvSpPr>
      <xdr:spPr>
        <a:xfrm>
          <a:off x="10143624" y="16522867"/>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12</xdr:col>
      <xdr:colOff>317834</xdr:colOff>
      <xdr:row>86</xdr:row>
      <xdr:rowOff>49630</xdr:rowOff>
    </xdr:from>
    <xdr:to>
      <xdr:col>12</xdr:col>
      <xdr:colOff>584534</xdr:colOff>
      <xdr:row>87</xdr:row>
      <xdr:rowOff>154405</xdr:rowOff>
    </xdr:to>
    <xdr:sp macro="" textlink="">
      <xdr:nvSpPr>
        <xdr:cNvPr id="135" name="Ellipse 134">
          <a:extLst>
            <a:ext uri="{FF2B5EF4-FFF2-40B4-BE49-F238E27FC236}">
              <a16:creationId xmlns:a16="http://schemas.microsoft.com/office/drawing/2014/main" id="{87D95BCF-52F5-24D1-0798-7EFF3CE529BC}"/>
            </a:ext>
          </a:extLst>
        </xdr:cNvPr>
        <xdr:cNvSpPr/>
      </xdr:nvSpPr>
      <xdr:spPr>
        <a:xfrm>
          <a:off x="10690058" y="1652788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112294</xdr:colOff>
      <xdr:row>86</xdr:row>
      <xdr:rowOff>49630</xdr:rowOff>
    </xdr:from>
    <xdr:to>
      <xdr:col>13</xdr:col>
      <xdr:colOff>378994</xdr:colOff>
      <xdr:row>87</xdr:row>
      <xdr:rowOff>154405</xdr:rowOff>
    </xdr:to>
    <xdr:sp macro="" textlink="">
      <xdr:nvSpPr>
        <xdr:cNvPr id="136" name="Ellipse 135">
          <a:extLst>
            <a:ext uri="{FF2B5EF4-FFF2-40B4-BE49-F238E27FC236}">
              <a16:creationId xmlns:a16="http://schemas.microsoft.com/office/drawing/2014/main" id="{6A5C29CF-4C9B-5CE1-E00C-5AEFADA3F45B}"/>
            </a:ext>
          </a:extLst>
        </xdr:cNvPr>
        <xdr:cNvSpPr/>
      </xdr:nvSpPr>
      <xdr:spPr>
        <a:xfrm>
          <a:off x="11246518" y="16527880"/>
          <a:ext cx="266700" cy="295275"/>
        </a:xfrm>
        <a:prstGeom prst="ellipse">
          <a:avLst/>
        </a:prstGeom>
        <a:solidFill>
          <a:schemeClr val="accent6">
            <a:lumMod val="75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13</xdr:col>
      <xdr:colOff>55782</xdr:colOff>
      <xdr:row>77</xdr:row>
      <xdr:rowOff>24846</xdr:rowOff>
    </xdr:from>
    <xdr:to>
      <xdr:col>13</xdr:col>
      <xdr:colOff>360582</xdr:colOff>
      <xdr:row>82</xdr:row>
      <xdr:rowOff>37093</xdr:rowOff>
    </xdr:to>
    <xdr:sp macro="" textlink="">
      <xdr:nvSpPr>
        <xdr:cNvPr id="137" name="Textfeld 136">
          <a:extLst>
            <a:ext uri="{FF2B5EF4-FFF2-40B4-BE49-F238E27FC236}">
              <a16:creationId xmlns:a16="http://schemas.microsoft.com/office/drawing/2014/main" id="{66C3A3CD-2A45-E3A4-06F5-04FC84CFEDAC}"/>
            </a:ext>
          </a:extLst>
        </xdr:cNvPr>
        <xdr:cNvSpPr txBox="1"/>
      </xdr:nvSpPr>
      <xdr:spPr>
        <a:xfrm rot="16200000">
          <a:off x="10860533" y="15099520"/>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12</xdr:col>
      <xdr:colOff>198658</xdr:colOff>
      <xdr:row>77</xdr:row>
      <xdr:rowOff>15321</xdr:rowOff>
    </xdr:from>
    <xdr:to>
      <xdr:col>12</xdr:col>
      <xdr:colOff>503458</xdr:colOff>
      <xdr:row>82</xdr:row>
      <xdr:rowOff>27568</xdr:rowOff>
    </xdr:to>
    <xdr:sp macro="" textlink="">
      <xdr:nvSpPr>
        <xdr:cNvPr id="138" name="Textfeld 137">
          <a:extLst>
            <a:ext uri="{FF2B5EF4-FFF2-40B4-BE49-F238E27FC236}">
              <a16:creationId xmlns:a16="http://schemas.microsoft.com/office/drawing/2014/main" id="{4FC8C59E-1563-81C3-6452-5F69F128AB20}"/>
            </a:ext>
          </a:extLst>
        </xdr:cNvPr>
        <xdr:cNvSpPr txBox="1"/>
      </xdr:nvSpPr>
      <xdr:spPr>
        <a:xfrm rot="16200000">
          <a:off x="10241409" y="15089995"/>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13</xdr:col>
      <xdr:colOff>46258</xdr:colOff>
      <xdr:row>72</xdr:row>
      <xdr:rowOff>53421</xdr:rowOff>
    </xdr:from>
    <xdr:to>
      <xdr:col>13</xdr:col>
      <xdr:colOff>351058</xdr:colOff>
      <xdr:row>77</xdr:row>
      <xdr:rowOff>65668</xdr:rowOff>
    </xdr:to>
    <xdr:sp macro="" textlink="">
      <xdr:nvSpPr>
        <xdr:cNvPr id="139" name="Textfeld 138">
          <a:extLst>
            <a:ext uri="{FF2B5EF4-FFF2-40B4-BE49-F238E27FC236}">
              <a16:creationId xmlns:a16="http://schemas.microsoft.com/office/drawing/2014/main" id="{508232BF-2690-8536-0EAB-EB6302AB24EC}"/>
            </a:ext>
          </a:extLst>
        </xdr:cNvPr>
        <xdr:cNvSpPr txBox="1"/>
      </xdr:nvSpPr>
      <xdr:spPr>
        <a:xfrm rot="16200000">
          <a:off x="10851009" y="14175595"/>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12</xdr:col>
      <xdr:colOff>189134</xdr:colOff>
      <xdr:row>72</xdr:row>
      <xdr:rowOff>43896</xdr:rowOff>
    </xdr:from>
    <xdr:to>
      <xdr:col>12</xdr:col>
      <xdr:colOff>493934</xdr:colOff>
      <xdr:row>77</xdr:row>
      <xdr:rowOff>56143</xdr:rowOff>
    </xdr:to>
    <xdr:sp macro="" textlink="">
      <xdr:nvSpPr>
        <xdr:cNvPr id="140" name="Textfeld 139">
          <a:extLst>
            <a:ext uri="{FF2B5EF4-FFF2-40B4-BE49-F238E27FC236}">
              <a16:creationId xmlns:a16="http://schemas.microsoft.com/office/drawing/2014/main" id="{2353BB51-FC89-9711-E1D7-B31AF32DF106}"/>
            </a:ext>
          </a:extLst>
        </xdr:cNvPr>
        <xdr:cNvSpPr txBox="1"/>
      </xdr:nvSpPr>
      <xdr:spPr>
        <a:xfrm rot="16200000">
          <a:off x="10231885" y="14166070"/>
          <a:ext cx="964747"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Parkpl.</a:t>
          </a:r>
        </a:p>
      </xdr:txBody>
    </xdr:sp>
    <xdr:clientData/>
  </xdr:twoCellAnchor>
  <xdr:twoCellAnchor>
    <xdr:from>
      <xdr:col>9</xdr:col>
      <xdr:colOff>676275</xdr:colOff>
      <xdr:row>71</xdr:row>
      <xdr:rowOff>190498</xdr:rowOff>
    </xdr:from>
    <xdr:to>
      <xdr:col>11</xdr:col>
      <xdr:colOff>114300</xdr:colOff>
      <xdr:row>73</xdr:row>
      <xdr:rowOff>114298</xdr:rowOff>
    </xdr:to>
    <xdr:sp macro="" textlink="">
      <xdr:nvSpPr>
        <xdr:cNvPr id="141" name="Textfeld 140">
          <a:extLst>
            <a:ext uri="{FF2B5EF4-FFF2-40B4-BE49-F238E27FC236}">
              <a16:creationId xmlns:a16="http://schemas.microsoft.com/office/drawing/2014/main" id="{CDC51064-5620-05CF-DF31-22D5DCA48718}"/>
            </a:ext>
          </a:extLst>
        </xdr:cNvPr>
        <xdr:cNvSpPr txBox="1"/>
      </xdr:nvSpPr>
      <xdr:spPr>
        <a:xfrm>
          <a:off x="8248650" y="13792198"/>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Hecke</a:t>
          </a:r>
        </a:p>
      </xdr:txBody>
    </xdr:sp>
    <xdr:clientData/>
  </xdr:twoCellAnchor>
  <xdr:twoCellAnchor>
    <xdr:from>
      <xdr:col>7</xdr:col>
      <xdr:colOff>633414</xdr:colOff>
      <xdr:row>72</xdr:row>
      <xdr:rowOff>166685</xdr:rowOff>
    </xdr:from>
    <xdr:to>
      <xdr:col>8</xdr:col>
      <xdr:colOff>176214</xdr:colOff>
      <xdr:row>80</xdr:row>
      <xdr:rowOff>119060</xdr:rowOff>
    </xdr:to>
    <xdr:sp macro="" textlink="">
      <xdr:nvSpPr>
        <xdr:cNvPr id="142" name="Textfeld 141">
          <a:extLst>
            <a:ext uri="{FF2B5EF4-FFF2-40B4-BE49-F238E27FC236}">
              <a16:creationId xmlns:a16="http://schemas.microsoft.com/office/drawing/2014/main" id="{B49324C2-1191-1595-7781-6DEAB9DCCCB1}"/>
            </a:ext>
          </a:extLst>
        </xdr:cNvPr>
        <xdr:cNvSpPr txBox="1"/>
      </xdr:nvSpPr>
      <xdr:spPr>
        <a:xfrm rot="16200000">
          <a:off x="6096001" y="14544673"/>
          <a:ext cx="1476375"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600"/>
            <a:t>Hecke</a:t>
          </a:r>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8E0DE-2229-4260-AC5E-CFD1942B6892}">
  <sheetPr>
    <pageSetUpPr fitToPage="1"/>
  </sheetPr>
  <dimension ref="A2:U102"/>
  <sheetViews>
    <sheetView topLeftCell="A38" zoomScale="85" zoomScaleNormal="85" workbookViewId="0">
      <selection activeCell="N24" sqref="N24"/>
    </sheetView>
  </sheetViews>
  <sheetFormatPr baseColWidth="10" defaultColWidth="11.42578125" defaultRowHeight="15" x14ac:dyDescent="0.25"/>
  <cols>
    <col min="1" max="1" width="30.85546875" style="85" customWidth="1"/>
    <col min="2" max="2" width="2.7109375" style="85" customWidth="1"/>
    <col min="3" max="9" width="11.42578125" style="85"/>
    <col min="10" max="10" width="19.140625" style="85" customWidth="1"/>
    <col min="11" max="11" width="11.42578125" style="85" customWidth="1"/>
    <col min="12" max="16384" width="11.42578125" style="85"/>
  </cols>
  <sheetData>
    <row r="2" spans="1:21" ht="23.25" x14ac:dyDescent="0.35">
      <c r="A2" s="113" t="s">
        <v>65</v>
      </c>
      <c r="B2" s="114"/>
      <c r="C2" s="114"/>
      <c r="D2" s="114"/>
      <c r="E2" s="114"/>
      <c r="F2" s="114"/>
      <c r="G2" s="114"/>
      <c r="H2" s="114"/>
      <c r="I2" s="114"/>
      <c r="J2" s="114"/>
      <c r="K2" s="114"/>
      <c r="L2" s="114"/>
      <c r="M2" s="114"/>
      <c r="N2" s="114"/>
      <c r="O2" s="114"/>
      <c r="P2" s="114"/>
      <c r="Q2" s="114"/>
      <c r="R2" s="114"/>
      <c r="S2" s="114"/>
      <c r="T2" s="114"/>
      <c r="U2" s="114"/>
    </row>
    <row r="3" spans="1:21" ht="57.75" customHeight="1" x14ac:dyDescent="0.25">
      <c r="A3" s="275" t="s">
        <v>143</v>
      </c>
      <c r="B3" s="275"/>
      <c r="C3" s="275"/>
      <c r="D3" s="275"/>
      <c r="E3" s="275"/>
      <c r="F3" s="275"/>
      <c r="G3" s="275"/>
      <c r="H3" s="275"/>
      <c r="I3" s="275"/>
      <c r="J3" s="275"/>
      <c r="K3" s="275"/>
      <c r="L3" s="275"/>
      <c r="M3" s="275"/>
      <c r="N3" s="275"/>
      <c r="O3" s="275"/>
      <c r="P3" s="162"/>
      <c r="Q3" s="162"/>
      <c r="R3" s="162"/>
      <c r="S3" s="162"/>
      <c r="T3" s="162"/>
      <c r="U3" s="162"/>
    </row>
    <row r="4" spans="1:21" x14ac:dyDescent="0.25">
      <c r="A4" s="116" t="s">
        <v>158</v>
      </c>
      <c r="B4" s="115"/>
      <c r="C4" s="115"/>
      <c r="D4" s="115"/>
      <c r="E4" s="115"/>
      <c r="F4" s="115"/>
      <c r="G4" s="115"/>
      <c r="H4" s="115"/>
      <c r="I4" s="115"/>
      <c r="J4" s="115"/>
      <c r="K4" s="115"/>
      <c r="L4" s="115"/>
      <c r="M4" s="115"/>
      <c r="N4" s="115"/>
      <c r="O4" s="115"/>
      <c r="P4" s="115"/>
      <c r="Q4" s="115"/>
      <c r="R4" s="115"/>
      <c r="S4" s="115"/>
      <c r="T4" s="115"/>
      <c r="U4" s="115"/>
    </row>
    <row r="5" spans="1:21" x14ac:dyDescent="0.25">
      <c r="A5" s="115"/>
      <c r="B5" s="115"/>
      <c r="C5" s="115"/>
      <c r="D5" s="115"/>
      <c r="E5" s="115"/>
      <c r="F5" s="115"/>
      <c r="G5" s="115"/>
      <c r="H5" s="115"/>
      <c r="I5" s="115"/>
      <c r="J5" s="115"/>
      <c r="K5" s="115"/>
      <c r="L5" s="115"/>
      <c r="M5" s="115"/>
      <c r="N5" s="115"/>
      <c r="O5" s="115"/>
      <c r="P5" s="115"/>
      <c r="Q5" s="115"/>
      <c r="R5" s="115"/>
      <c r="S5" s="115"/>
      <c r="T5" s="115"/>
      <c r="U5" s="115"/>
    </row>
    <row r="6" spans="1:21" x14ac:dyDescent="0.25">
      <c r="A6" s="115" t="s">
        <v>66</v>
      </c>
      <c r="B6" s="115"/>
      <c r="C6" s="116" t="s">
        <v>108</v>
      </c>
      <c r="D6" s="115"/>
      <c r="E6" s="115"/>
      <c r="F6" s="115"/>
      <c r="G6" s="115"/>
      <c r="H6" s="115"/>
      <c r="I6" s="115"/>
      <c r="J6" s="115"/>
      <c r="K6" s="115"/>
      <c r="L6" s="115"/>
      <c r="M6" s="115"/>
      <c r="N6" s="115"/>
      <c r="O6" s="115"/>
      <c r="P6" s="115"/>
      <c r="Q6" s="115"/>
      <c r="R6" s="115"/>
      <c r="S6" s="115"/>
      <c r="T6" s="115"/>
      <c r="U6" s="115"/>
    </row>
    <row r="7" spans="1:21" x14ac:dyDescent="0.25">
      <c r="A7" s="115" t="s">
        <v>68</v>
      </c>
      <c r="B7" s="115"/>
      <c r="C7" s="115" t="s">
        <v>82</v>
      </c>
      <c r="D7" s="115"/>
      <c r="E7" s="115"/>
      <c r="F7" s="115"/>
      <c r="G7" s="115"/>
      <c r="H7" s="115"/>
      <c r="I7" s="115"/>
      <c r="J7" s="115"/>
      <c r="K7" s="115"/>
      <c r="L7" s="115"/>
      <c r="M7" s="115"/>
      <c r="N7" s="115"/>
      <c r="O7" s="115"/>
      <c r="P7" s="115"/>
      <c r="Q7" s="115"/>
      <c r="R7" s="115"/>
      <c r="S7" s="115"/>
      <c r="T7" s="115"/>
      <c r="U7" s="115"/>
    </row>
    <row r="8" spans="1:21" x14ac:dyDescent="0.25">
      <c r="A8" s="115" t="s">
        <v>69</v>
      </c>
      <c r="B8" s="115"/>
      <c r="C8" s="115" t="s">
        <v>109</v>
      </c>
      <c r="D8" s="115"/>
      <c r="E8" s="115"/>
      <c r="F8" s="115"/>
      <c r="G8" s="115"/>
      <c r="H8" s="115"/>
      <c r="I8" s="115"/>
      <c r="J8" s="115"/>
      <c r="K8" s="115"/>
      <c r="L8" s="115"/>
      <c r="M8" s="115"/>
      <c r="N8" s="115"/>
      <c r="O8" s="115"/>
      <c r="P8" s="115"/>
      <c r="Q8" s="115"/>
      <c r="R8" s="115"/>
      <c r="S8" s="115"/>
      <c r="T8" s="115"/>
      <c r="U8" s="115"/>
    </row>
    <row r="9" spans="1:21" x14ac:dyDescent="0.25">
      <c r="A9" s="115" t="s">
        <v>70</v>
      </c>
      <c r="B9" s="115"/>
      <c r="C9" s="115" t="s">
        <v>110</v>
      </c>
      <c r="D9" s="115"/>
      <c r="E9" s="115"/>
      <c r="F9" s="115"/>
      <c r="G9" s="115"/>
      <c r="H9" s="115"/>
      <c r="I9" s="115"/>
      <c r="J9" s="115"/>
      <c r="K9" s="115"/>
      <c r="L9" s="115"/>
      <c r="M9" s="115"/>
      <c r="N9" s="115"/>
      <c r="O9" s="115"/>
      <c r="P9" s="115"/>
      <c r="Q9" s="115"/>
      <c r="R9" s="115"/>
      <c r="S9" s="115"/>
      <c r="T9" s="115"/>
      <c r="U9" s="115"/>
    </row>
    <row r="10" spans="1:21" x14ac:dyDescent="0.25">
      <c r="A10" s="115" t="s">
        <v>67</v>
      </c>
      <c r="B10" s="115"/>
      <c r="C10" s="116" t="s">
        <v>111</v>
      </c>
      <c r="D10" s="115"/>
      <c r="E10" s="115"/>
      <c r="F10" s="115"/>
      <c r="G10" s="115"/>
      <c r="H10" s="115"/>
      <c r="I10" s="115"/>
      <c r="J10" s="115"/>
      <c r="K10" s="115"/>
      <c r="L10" s="115"/>
      <c r="M10" s="115"/>
      <c r="N10" s="115"/>
      <c r="O10" s="115"/>
      <c r="P10" s="115"/>
      <c r="Q10" s="115"/>
      <c r="R10" s="115"/>
      <c r="S10" s="115"/>
      <c r="T10" s="115"/>
      <c r="U10" s="115"/>
    </row>
    <row r="11" spans="1:21" ht="33" customHeight="1" x14ac:dyDescent="0.25">
      <c r="A11" s="117" t="s">
        <v>157</v>
      </c>
      <c r="B11" s="115"/>
      <c r="C11" s="118" t="s">
        <v>112</v>
      </c>
      <c r="D11" s="115"/>
      <c r="E11" s="115"/>
      <c r="F11" s="115"/>
      <c r="G11" s="115"/>
      <c r="H11" s="115"/>
      <c r="I11" s="115"/>
      <c r="J11" s="115"/>
      <c r="K11" s="115"/>
      <c r="L11" s="115"/>
      <c r="M11" s="115"/>
      <c r="N11" s="115"/>
      <c r="O11" s="115"/>
      <c r="P11" s="115"/>
      <c r="Q11" s="115"/>
      <c r="R11" s="115"/>
      <c r="S11" s="115"/>
      <c r="T11" s="115"/>
      <c r="U11" s="115"/>
    </row>
    <row r="12" spans="1:21" x14ac:dyDescent="0.25">
      <c r="A12" s="115" t="s">
        <v>81</v>
      </c>
      <c r="B12" s="115"/>
      <c r="C12" s="115" t="s">
        <v>113</v>
      </c>
      <c r="D12" s="115"/>
      <c r="E12" s="115"/>
      <c r="F12" s="115"/>
      <c r="G12" s="115"/>
      <c r="H12" s="115"/>
      <c r="I12" s="115"/>
      <c r="J12" s="115"/>
      <c r="K12" s="115"/>
      <c r="L12" s="115"/>
      <c r="M12" s="115"/>
      <c r="N12" s="115"/>
      <c r="O12" s="115"/>
      <c r="P12" s="115"/>
      <c r="Q12" s="115"/>
      <c r="R12" s="115"/>
      <c r="S12" s="115"/>
      <c r="T12" s="115"/>
      <c r="U12" s="115"/>
    </row>
    <row r="13" spans="1:21" x14ac:dyDescent="0.25">
      <c r="A13" s="115"/>
      <c r="B13" s="115"/>
      <c r="C13" s="115"/>
      <c r="D13" s="115"/>
      <c r="E13" s="115"/>
      <c r="F13" s="115"/>
      <c r="G13" s="115"/>
      <c r="H13" s="115"/>
      <c r="I13" s="115"/>
      <c r="J13" s="115"/>
      <c r="K13" s="115"/>
      <c r="L13" s="115"/>
      <c r="M13" s="115"/>
      <c r="N13" s="115"/>
      <c r="O13" s="115"/>
      <c r="P13" s="115"/>
      <c r="Q13" s="115"/>
      <c r="R13" s="115"/>
      <c r="S13" s="115"/>
      <c r="T13" s="115"/>
      <c r="U13" s="115"/>
    </row>
    <row r="14" spans="1:21" x14ac:dyDescent="0.25">
      <c r="A14" s="115"/>
      <c r="B14" s="115"/>
      <c r="C14" s="115"/>
      <c r="D14" s="115"/>
      <c r="E14" s="115"/>
      <c r="F14" s="115"/>
      <c r="G14" s="115"/>
      <c r="H14" s="115"/>
      <c r="I14" s="115"/>
      <c r="J14" s="115"/>
      <c r="K14" s="115"/>
      <c r="L14" s="115"/>
      <c r="M14" s="115"/>
      <c r="N14" s="115"/>
      <c r="O14" s="115"/>
      <c r="P14" s="115"/>
      <c r="Q14" s="115"/>
      <c r="R14" s="115"/>
      <c r="S14" s="115"/>
      <c r="T14" s="115"/>
      <c r="U14" s="115"/>
    </row>
    <row r="15" spans="1:21" ht="18.75" x14ac:dyDescent="0.3">
      <c r="A15" s="119" t="s">
        <v>154</v>
      </c>
      <c r="B15" s="115"/>
      <c r="C15" s="115"/>
      <c r="D15" s="115"/>
      <c r="E15" s="115"/>
      <c r="F15" s="115"/>
      <c r="G15" s="115"/>
      <c r="H15" s="115"/>
      <c r="I15" s="115"/>
      <c r="J15" s="115"/>
      <c r="K15" s="115"/>
      <c r="L15" s="115"/>
      <c r="M15" s="115"/>
      <c r="N15" s="115"/>
      <c r="O15" s="115"/>
      <c r="P15" s="115"/>
      <c r="Q15" s="115"/>
      <c r="R15" s="115"/>
      <c r="S15" s="115"/>
      <c r="T15" s="115"/>
      <c r="U15" s="115"/>
    </row>
    <row r="16" spans="1:21" x14ac:dyDescent="0.25">
      <c r="A16" s="115" t="s">
        <v>155</v>
      </c>
      <c r="B16" s="115"/>
      <c r="C16" s="115"/>
      <c r="D16" s="115"/>
      <c r="E16" s="115"/>
      <c r="F16" s="115"/>
      <c r="G16" s="115"/>
      <c r="H16" s="115"/>
      <c r="I16" s="115"/>
      <c r="J16" s="115"/>
      <c r="K16" s="115"/>
      <c r="L16" s="115"/>
      <c r="M16" s="115"/>
      <c r="N16" s="115"/>
      <c r="O16" s="115"/>
      <c r="P16" s="115"/>
      <c r="Q16" s="115"/>
      <c r="R16" s="115"/>
      <c r="S16" s="115"/>
      <c r="T16" s="115"/>
      <c r="U16" s="115"/>
    </row>
    <row r="17" spans="1:21" x14ac:dyDescent="0.25">
      <c r="A17" s="115" t="s">
        <v>156</v>
      </c>
      <c r="B17" s="115"/>
      <c r="C17" s="115"/>
      <c r="D17" s="115"/>
      <c r="E17" s="115"/>
      <c r="F17" s="115"/>
      <c r="G17" s="115"/>
      <c r="H17" s="115"/>
      <c r="I17" s="115"/>
      <c r="J17" s="115"/>
      <c r="K17" s="115"/>
      <c r="L17" s="115"/>
      <c r="M17" s="115"/>
      <c r="N17" s="115"/>
      <c r="O17" s="115"/>
      <c r="P17" s="115"/>
      <c r="Q17" s="115"/>
      <c r="R17" s="115"/>
      <c r="S17" s="115"/>
      <c r="T17" s="115"/>
      <c r="U17" s="115"/>
    </row>
    <row r="18" spans="1:21" ht="8.25" customHeight="1" x14ac:dyDescent="0.25">
      <c r="A18" s="115"/>
      <c r="B18" s="115"/>
      <c r="C18" s="115"/>
      <c r="D18" s="115"/>
      <c r="E18" s="115"/>
      <c r="F18" s="115"/>
      <c r="G18" s="115"/>
      <c r="H18" s="115"/>
      <c r="I18" s="115"/>
      <c r="J18" s="115"/>
      <c r="K18" s="115"/>
      <c r="L18" s="115"/>
      <c r="M18" s="115"/>
      <c r="N18" s="115"/>
      <c r="O18" s="115"/>
      <c r="P18" s="115"/>
      <c r="Q18" s="115"/>
      <c r="R18" s="115"/>
      <c r="S18" s="115"/>
      <c r="T18" s="115"/>
      <c r="U18" s="115"/>
    </row>
    <row r="19" spans="1:21" ht="16.5" customHeight="1" x14ac:dyDescent="0.25">
      <c r="A19" s="120" t="s">
        <v>126</v>
      </c>
      <c r="B19" s="115"/>
      <c r="C19" s="115"/>
      <c r="D19" s="115"/>
      <c r="E19" s="115"/>
      <c r="F19" s="115"/>
      <c r="G19" s="115"/>
      <c r="H19" s="115"/>
      <c r="I19" s="115"/>
      <c r="J19" s="115"/>
      <c r="K19" s="115"/>
      <c r="L19" s="115"/>
      <c r="M19" s="115"/>
      <c r="N19" s="115"/>
      <c r="O19" s="115"/>
      <c r="P19" s="115"/>
      <c r="Q19" s="115"/>
      <c r="R19" s="115"/>
      <c r="S19" s="115"/>
      <c r="T19" s="115"/>
      <c r="U19" s="115"/>
    </row>
    <row r="20" spans="1:21" x14ac:dyDescent="0.25">
      <c r="A20" s="115" t="s">
        <v>127</v>
      </c>
      <c r="B20" s="115"/>
      <c r="C20" s="115"/>
      <c r="D20" s="115"/>
      <c r="E20" s="115"/>
      <c r="F20" s="115"/>
      <c r="G20" s="115"/>
      <c r="H20" s="115"/>
      <c r="I20" s="115"/>
      <c r="J20" s="115"/>
      <c r="K20" s="115"/>
      <c r="L20" s="115"/>
      <c r="M20" s="115"/>
      <c r="N20" s="115"/>
      <c r="O20" s="115"/>
      <c r="P20" s="115"/>
      <c r="Q20" s="115"/>
      <c r="R20" s="115"/>
      <c r="S20" s="115"/>
      <c r="T20" s="115"/>
      <c r="U20" s="115"/>
    </row>
    <row r="21" spans="1:21" ht="15.75" x14ac:dyDescent="0.25">
      <c r="A21" s="120" t="s">
        <v>2</v>
      </c>
      <c r="B21" s="115"/>
      <c r="C21" s="115"/>
      <c r="D21" s="115"/>
      <c r="E21" s="115"/>
      <c r="F21" s="115"/>
      <c r="G21" s="115"/>
      <c r="H21" s="115"/>
      <c r="I21" s="115"/>
      <c r="J21" s="115"/>
      <c r="K21" s="115"/>
      <c r="L21" s="115"/>
      <c r="M21" s="115"/>
      <c r="N21" s="115"/>
      <c r="O21" s="115"/>
      <c r="P21" s="115"/>
      <c r="Q21" s="115"/>
      <c r="R21" s="115"/>
      <c r="S21" s="115"/>
      <c r="T21" s="115"/>
      <c r="U21" s="115"/>
    </row>
    <row r="22" spans="1:21" x14ac:dyDescent="0.25">
      <c r="A22" s="115" t="s">
        <v>93</v>
      </c>
      <c r="B22" s="115"/>
      <c r="C22" s="115"/>
      <c r="D22" s="115"/>
      <c r="E22" s="115"/>
      <c r="F22" s="115"/>
      <c r="G22" s="115"/>
      <c r="H22" s="115"/>
      <c r="I22" s="115"/>
      <c r="J22" s="115"/>
      <c r="K22" s="115"/>
      <c r="L22" s="115"/>
      <c r="M22" s="115"/>
      <c r="N22" s="115"/>
      <c r="O22" s="115"/>
      <c r="P22" s="115"/>
      <c r="Q22" s="115"/>
      <c r="R22" s="115"/>
      <c r="S22" s="115"/>
      <c r="T22" s="115"/>
      <c r="U22" s="115"/>
    </row>
    <row r="23" spans="1:21" x14ac:dyDescent="0.25">
      <c r="A23" s="85" t="s">
        <v>105</v>
      </c>
      <c r="B23" s="115"/>
      <c r="C23" s="115"/>
      <c r="D23" s="115"/>
      <c r="E23" s="115"/>
      <c r="F23" s="115"/>
      <c r="G23" s="115"/>
      <c r="H23" s="115"/>
      <c r="I23" s="115"/>
      <c r="J23" s="115"/>
      <c r="K23" s="115"/>
      <c r="L23" s="115"/>
      <c r="M23" s="115"/>
      <c r="N23" s="115"/>
      <c r="O23" s="115"/>
      <c r="P23" s="115"/>
      <c r="Q23" s="115"/>
      <c r="R23" s="115"/>
      <c r="S23" s="115"/>
      <c r="T23" s="115"/>
      <c r="U23" s="115"/>
    </row>
    <row r="24" spans="1:21" x14ac:dyDescent="0.25">
      <c r="A24" s="85" t="s">
        <v>79</v>
      </c>
      <c r="B24" s="115"/>
      <c r="C24" s="115"/>
      <c r="D24" s="115"/>
      <c r="E24" s="115"/>
      <c r="F24" s="115"/>
      <c r="G24" s="115"/>
      <c r="H24" s="115"/>
      <c r="I24" s="115"/>
      <c r="J24" s="115"/>
      <c r="K24" s="115"/>
      <c r="L24" s="115"/>
      <c r="M24" s="115"/>
      <c r="N24" s="115"/>
      <c r="O24" s="115"/>
      <c r="P24" s="115"/>
      <c r="Q24" s="115"/>
      <c r="R24" s="115"/>
      <c r="S24" s="115"/>
      <c r="T24" s="115"/>
      <c r="U24" s="115"/>
    </row>
    <row r="25" spans="1:21" x14ac:dyDescent="0.25">
      <c r="A25" s="85" t="s">
        <v>80</v>
      </c>
      <c r="B25" s="115"/>
      <c r="C25" s="115"/>
      <c r="D25" s="115"/>
      <c r="E25" s="115"/>
      <c r="F25" s="115"/>
      <c r="G25" s="115"/>
      <c r="H25" s="115"/>
      <c r="I25" s="115"/>
      <c r="J25" s="115"/>
      <c r="K25" s="115"/>
      <c r="L25" s="115"/>
      <c r="M25" s="115"/>
      <c r="N25" s="115"/>
      <c r="O25" s="115"/>
      <c r="P25" s="115"/>
      <c r="Q25" s="115"/>
      <c r="R25" s="115"/>
      <c r="S25" s="115"/>
      <c r="T25" s="115"/>
      <c r="U25" s="115"/>
    </row>
    <row r="26" spans="1:21" x14ac:dyDescent="0.25">
      <c r="A26" s="197" t="s">
        <v>169</v>
      </c>
      <c r="B26" s="115"/>
      <c r="C26" s="115"/>
      <c r="D26" s="115"/>
      <c r="E26" s="115"/>
      <c r="F26" s="115"/>
      <c r="G26" s="115"/>
      <c r="H26" s="115"/>
      <c r="I26" s="115"/>
      <c r="J26" s="115"/>
      <c r="K26" s="115"/>
      <c r="L26" s="115"/>
      <c r="M26" s="115"/>
      <c r="N26" s="115"/>
      <c r="O26" s="115"/>
      <c r="P26" s="115"/>
      <c r="Q26" s="115"/>
      <c r="R26" s="115"/>
      <c r="S26" s="115"/>
      <c r="T26" s="115"/>
      <c r="U26" s="115"/>
    </row>
    <row r="27" spans="1:21" ht="15.75" x14ac:dyDescent="0.25">
      <c r="A27" s="120" t="s">
        <v>53</v>
      </c>
      <c r="B27" s="115"/>
      <c r="C27" s="115"/>
      <c r="D27" s="115"/>
      <c r="E27" s="115"/>
      <c r="F27" s="115"/>
      <c r="G27" s="115"/>
      <c r="H27" s="115"/>
      <c r="I27" s="115"/>
      <c r="J27" s="115"/>
      <c r="K27" s="115"/>
      <c r="L27" s="115"/>
      <c r="M27" s="115"/>
      <c r="N27" s="115"/>
      <c r="O27" s="115"/>
      <c r="P27" s="115"/>
      <c r="Q27" s="115"/>
      <c r="R27" s="115"/>
      <c r="S27" s="115"/>
      <c r="T27" s="115"/>
      <c r="U27" s="115"/>
    </row>
    <row r="28" spans="1:21" x14ac:dyDescent="0.25">
      <c r="A28" s="85" t="s">
        <v>106</v>
      </c>
      <c r="B28" s="115"/>
      <c r="C28" s="115"/>
      <c r="D28" s="115"/>
      <c r="E28" s="115"/>
      <c r="F28" s="115"/>
      <c r="G28" s="115"/>
      <c r="H28" s="115"/>
      <c r="I28" s="115"/>
      <c r="J28" s="115"/>
      <c r="K28" s="115"/>
      <c r="L28" s="115"/>
      <c r="M28" s="115"/>
      <c r="N28" s="115"/>
      <c r="O28" s="115"/>
      <c r="P28" s="115"/>
      <c r="Q28" s="115"/>
      <c r="R28" s="115"/>
      <c r="S28" s="115"/>
      <c r="T28" s="115"/>
      <c r="U28" s="115"/>
    </row>
    <row r="29" spans="1:21" ht="15.75" hidden="1" x14ac:dyDescent="0.25">
      <c r="A29" s="120" t="s">
        <v>101</v>
      </c>
      <c r="B29" s="115"/>
      <c r="C29" s="115"/>
      <c r="D29" s="115"/>
      <c r="E29" s="115"/>
      <c r="F29" s="115"/>
      <c r="G29" s="115"/>
      <c r="H29" s="115"/>
      <c r="I29" s="115"/>
      <c r="J29" s="115"/>
      <c r="K29" s="115"/>
      <c r="L29" s="115"/>
      <c r="M29" s="115"/>
      <c r="N29" s="115"/>
      <c r="O29" s="115"/>
      <c r="P29" s="115"/>
      <c r="Q29" s="115"/>
      <c r="R29" s="115"/>
      <c r="S29" s="115"/>
      <c r="T29" s="115"/>
      <c r="U29" s="115"/>
    </row>
    <row r="30" spans="1:21" ht="15.75" hidden="1" x14ac:dyDescent="0.25">
      <c r="A30" s="121" t="s">
        <v>95</v>
      </c>
      <c r="B30" s="115"/>
      <c r="C30" s="115"/>
      <c r="D30" s="115"/>
      <c r="E30" s="115"/>
      <c r="F30" s="115"/>
      <c r="G30" s="115"/>
      <c r="H30" s="115"/>
      <c r="I30" s="115"/>
      <c r="J30" s="115"/>
      <c r="K30" s="115"/>
      <c r="L30" s="115"/>
      <c r="M30" s="115"/>
      <c r="N30" s="115"/>
      <c r="O30" s="115"/>
      <c r="P30" s="115"/>
      <c r="Q30" s="115"/>
      <c r="R30" s="115"/>
      <c r="S30" s="115"/>
      <c r="T30" s="115"/>
      <c r="U30" s="115"/>
    </row>
    <row r="31" spans="1:21" ht="15.75" hidden="1" x14ac:dyDescent="0.25">
      <c r="A31" s="121" t="s">
        <v>96</v>
      </c>
      <c r="B31" s="115"/>
      <c r="C31" s="115"/>
      <c r="D31" s="115"/>
      <c r="E31" s="115"/>
      <c r="F31" s="115"/>
      <c r="G31" s="115"/>
      <c r="H31" s="115"/>
      <c r="I31" s="115"/>
      <c r="J31" s="115"/>
      <c r="K31" s="115"/>
      <c r="L31" s="115"/>
      <c r="M31" s="115"/>
      <c r="N31" s="115"/>
      <c r="O31" s="115"/>
      <c r="P31" s="115"/>
      <c r="Q31" s="115"/>
      <c r="R31" s="115"/>
      <c r="S31" s="115"/>
      <c r="T31" s="115"/>
      <c r="U31" s="115"/>
    </row>
    <row r="32" spans="1:21" ht="15.75" x14ac:dyDescent="0.25">
      <c r="A32" s="120"/>
      <c r="B32" s="115"/>
      <c r="C32" s="115"/>
      <c r="D32" s="115"/>
      <c r="E32" s="115"/>
      <c r="F32" s="115"/>
      <c r="G32" s="115"/>
      <c r="H32" s="115"/>
      <c r="I32" s="115"/>
      <c r="J32" s="115"/>
      <c r="K32" s="115"/>
      <c r="L32" s="115"/>
      <c r="M32" s="115"/>
      <c r="N32" s="115"/>
      <c r="O32" s="115"/>
      <c r="P32" s="115"/>
      <c r="Q32" s="115"/>
      <c r="R32" s="115"/>
      <c r="S32" s="115"/>
      <c r="T32" s="115"/>
      <c r="U32" s="115"/>
    </row>
    <row r="33" spans="1:21" x14ac:dyDescent="0.25">
      <c r="A33" s="115"/>
      <c r="B33" s="115"/>
      <c r="C33" s="115"/>
      <c r="D33" s="115"/>
      <c r="E33" s="115"/>
      <c r="F33" s="115"/>
      <c r="G33" s="115"/>
      <c r="H33" s="115"/>
      <c r="I33" s="115"/>
      <c r="J33" s="115"/>
      <c r="K33" s="115"/>
      <c r="L33" s="115"/>
      <c r="M33" s="115"/>
      <c r="N33" s="115"/>
      <c r="O33" s="115"/>
      <c r="P33" s="115"/>
      <c r="Q33" s="115"/>
      <c r="R33" s="115"/>
      <c r="S33" s="115"/>
      <c r="T33" s="115"/>
      <c r="U33" s="115"/>
    </row>
    <row r="34" spans="1:21" ht="18.75" x14ac:dyDescent="0.3">
      <c r="A34" s="122" t="s">
        <v>91</v>
      </c>
      <c r="B34" s="122"/>
      <c r="C34" s="122"/>
      <c r="D34" s="115"/>
      <c r="E34" s="115"/>
      <c r="F34" s="115"/>
      <c r="G34" s="115"/>
      <c r="H34" s="115"/>
      <c r="I34" s="115"/>
      <c r="J34" s="115"/>
      <c r="K34" s="115"/>
      <c r="L34" s="115"/>
      <c r="M34" s="115"/>
      <c r="N34" s="115"/>
      <c r="O34" s="115"/>
      <c r="P34" s="115"/>
      <c r="Q34" s="115"/>
      <c r="R34" s="115"/>
      <c r="S34" s="115"/>
      <c r="T34" s="115"/>
      <c r="U34" s="115"/>
    </row>
    <row r="35" spans="1:21" ht="7.5" customHeight="1" x14ac:dyDescent="0.3">
      <c r="A35" s="122"/>
      <c r="B35" s="122"/>
      <c r="C35" s="122"/>
      <c r="D35" s="115"/>
      <c r="E35" s="115"/>
      <c r="F35" s="115"/>
      <c r="G35" s="115"/>
      <c r="H35" s="115"/>
      <c r="I35" s="115"/>
      <c r="J35" s="115"/>
      <c r="K35" s="115"/>
      <c r="L35" s="115"/>
      <c r="M35" s="115"/>
      <c r="N35" s="115"/>
      <c r="O35" s="115"/>
      <c r="P35" s="115"/>
      <c r="Q35" s="115"/>
      <c r="R35" s="115"/>
      <c r="S35" s="115"/>
      <c r="T35" s="115"/>
      <c r="U35" s="115"/>
    </row>
    <row r="36" spans="1:21" ht="18.75" x14ac:dyDescent="0.3">
      <c r="A36" s="152" t="s">
        <v>130</v>
      </c>
      <c r="B36" s="153"/>
      <c r="C36" s="153"/>
      <c r="D36" s="153"/>
      <c r="E36" s="153"/>
      <c r="F36" s="153"/>
      <c r="G36" s="153"/>
      <c r="H36" s="153"/>
      <c r="I36" s="153"/>
      <c r="J36" s="153"/>
      <c r="K36" s="153"/>
      <c r="L36" s="153"/>
      <c r="M36" s="153"/>
      <c r="N36" s="153"/>
      <c r="O36" s="154"/>
      <c r="P36" s="115"/>
      <c r="Q36" s="115"/>
      <c r="R36" s="115"/>
      <c r="S36" s="115"/>
      <c r="T36" s="115"/>
      <c r="U36" s="115"/>
    </row>
    <row r="37" spans="1:21" ht="15.75" x14ac:dyDescent="0.25">
      <c r="A37" s="155" t="s">
        <v>92</v>
      </c>
      <c r="B37" s="115"/>
      <c r="C37" s="156"/>
      <c r="D37" s="115"/>
      <c r="E37" s="115"/>
      <c r="F37" s="115"/>
      <c r="G37" s="115"/>
      <c r="H37" s="115"/>
      <c r="I37" s="115"/>
      <c r="J37" s="115"/>
      <c r="K37" s="115"/>
      <c r="L37" s="115"/>
      <c r="M37" s="115"/>
      <c r="N37" s="115"/>
      <c r="O37" s="157"/>
      <c r="P37" s="115"/>
      <c r="Q37" s="115"/>
      <c r="R37" s="115"/>
      <c r="S37" s="115"/>
      <c r="T37" s="115"/>
      <c r="U37" s="115"/>
    </row>
    <row r="38" spans="1:21" x14ac:dyDescent="0.25">
      <c r="A38" s="88"/>
      <c r="O38" s="90"/>
    </row>
    <row r="39" spans="1:21" x14ac:dyDescent="0.25">
      <c r="A39" s="88"/>
      <c r="O39" s="90"/>
    </row>
    <row r="40" spans="1:21" x14ac:dyDescent="0.25">
      <c r="A40" s="88"/>
      <c r="O40" s="90"/>
    </row>
    <row r="41" spans="1:21" x14ac:dyDescent="0.25">
      <c r="A41" s="88"/>
      <c r="O41" s="90"/>
    </row>
    <row r="42" spans="1:21" x14ac:dyDescent="0.25">
      <c r="A42" s="88"/>
      <c r="O42" s="90"/>
    </row>
    <row r="43" spans="1:21" x14ac:dyDescent="0.25">
      <c r="A43" s="88"/>
      <c r="O43" s="90"/>
    </row>
    <row r="44" spans="1:21" x14ac:dyDescent="0.25">
      <c r="A44" s="88"/>
      <c r="O44" s="90"/>
    </row>
    <row r="45" spans="1:21" x14ac:dyDescent="0.25">
      <c r="A45" s="88"/>
      <c r="O45" s="90"/>
    </row>
    <row r="46" spans="1:21" x14ac:dyDescent="0.25">
      <c r="A46" s="88"/>
      <c r="O46" s="90"/>
    </row>
    <row r="47" spans="1:21" x14ac:dyDescent="0.25">
      <c r="A47" s="88"/>
      <c r="O47" s="90"/>
    </row>
    <row r="48" spans="1:21" x14ac:dyDescent="0.25">
      <c r="A48" s="88"/>
      <c r="O48" s="90"/>
    </row>
    <row r="49" spans="1:15" x14ac:dyDescent="0.25">
      <c r="A49" s="88"/>
      <c r="O49" s="90"/>
    </row>
    <row r="50" spans="1:15" x14ac:dyDescent="0.25">
      <c r="A50" s="88"/>
      <c r="O50" s="90"/>
    </row>
    <row r="51" spans="1:15" x14ac:dyDescent="0.25">
      <c r="A51" s="88"/>
      <c r="O51" s="90"/>
    </row>
    <row r="52" spans="1:15" x14ac:dyDescent="0.25">
      <c r="A52" s="88"/>
      <c r="O52" s="90"/>
    </row>
    <row r="53" spans="1:15" x14ac:dyDescent="0.25">
      <c r="A53" s="88"/>
      <c r="O53" s="90"/>
    </row>
    <row r="54" spans="1:15" x14ac:dyDescent="0.25">
      <c r="A54" s="88"/>
      <c r="O54" s="90"/>
    </row>
    <row r="55" spans="1:15" x14ac:dyDescent="0.25">
      <c r="A55" s="88"/>
      <c r="O55" s="90"/>
    </row>
    <row r="56" spans="1:15" ht="17.25" x14ac:dyDescent="0.25">
      <c r="A56" s="94" t="s">
        <v>85</v>
      </c>
      <c r="B56" s="86"/>
      <c r="C56" s="87" t="s">
        <v>84</v>
      </c>
      <c r="D56" s="95" t="s">
        <v>14</v>
      </c>
      <c r="I56" s="94" t="s">
        <v>85</v>
      </c>
      <c r="J56" s="86"/>
      <c r="K56" s="86"/>
      <c r="L56" s="87" t="s">
        <v>84</v>
      </c>
      <c r="M56" s="95" t="s">
        <v>14</v>
      </c>
      <c r="O56" s="90"/>
    </row>
    <row r="57" spans="1:15" x14ac:dyDescent="0.25">
      <c r="A57" s="88" t="s">
        <v>66</v>
      </c>
      <c r="C57" s="85">
        <v>500</v>
      </c>
      <c r="D57" s="89"/>
      <c r="I57" s="88" t="s">
        <v>66</v>
      </c>
      <c r="L57" s="85">
        <v>500</v>
      </c>
      <c r="M57" s="89"/>
      <c r="O57" s="90"/>
    </row>
    <row r="58" spans="1:15" x14ac:dyDescent="0.25">
      <c r="A58" s="88" t="s">
        <v>114</v>
      </c>
      <c r="C58" s="85">
        <v>100</v>
      </c>
      <c r="D58" s="89">
        <v>0</v>
      </c>
      <c r="I58" s="88" t="s">
        <v>114</v>
      </c>
      <c r="L58" s="85">
        <v>100</v>
      </c>
      <c r="M58" s="89">
        <v>0</v>
      </c>
      <c r="O58" s="90"/>
    </row>
    <row r="59" spans="1:15" x14ac:dyDescent="0.25">
      <c r="A59" s="88" t="s">
        <v>116</v>
      </c>
      <c r="C59" s="85">
        <v>100</v>
      </c>
      <c r="D59" s="89">
        <v>0</v>
      </c>
      <c r="I59" s="88" t="s">
        <v>88</v>
      </c>
      <c r="L59" s="85">
        <v>100</v>
      </c>
      <c r="M59" s="90">
        <v>0.6</v>
      </c>
      <c r="O59" s="90"/>
    </row>
    <row r="60" spans="1:15" x14ac:dyDescent="0.25">
      <c r="A60" s="88" t="s">
        <v>115</v>
      </c>
      <c r="C60" s="85">
        <v>30</v>
      </c>
      <c r="D60" s="89">
        <v>0</v>
      </c>
      <c r="I60" s="88" t="s">
        <v>115</v>
      </c>
      <c r="L60" s="85">
        <v>30</v>
      </c>
      <c r="M60" s="89">
        <v>0</v>
      </c>
      <c r="O60" s="90"/>
    </row>
    <row r="61" spans="1:15" x14ac:dyDescent="0.25">
      <c r="A61" s="88" t="s">
        <v>117</v>
      </c>
      <c r="C61" s="85">
        <v>30</v>
      </c>
      <c r="D61" s="90">
        <v>0</v>
      </c>
      <c r="I61" s="88" t="s">
        <v>122</v>
      </c>
      <c r="L61" s="85">
        <v>30</v>
      </c>
      <c r="M61" s="89">
        <v>0.4</v>
      </c>
      <c r="O61" s="90"/>
    </row>
    <row r="62" spans="1:15" x14ac:dyDescent="0.25">
      <c r="A62" s="88" t="s">
        <v>118</v>
      </c>
      <c r="C62" s="85">
        <v>20</v>
      </c>
      <c r="D62" s="90">
        <v>0.3</v>
      </c>
      <c r="I62" s="88" t="s">
        <v>83</v>
      </c>
      <c r="L62" s="85">
        <v>20</v>
      </c>
      <c r="M62" s="90">
        <v>0.3</v>
      </c>
      <c r="O62" s="90"/>
    </row>
    <row r="63" spans="1:15" x14ac:dyDescent="0.25">
      <c r="A63" s="88" t="s">
        <v>119</v>
      </c>
      <c r="C63" s="85">
        <v>100</v>
      </c>
      <c r="D63" s="90">
        <v>0</v>
      </c>
      <c r="I63" s="88" t="s">
        <v>87</v>
      </c>
      <c r="L63" s="85">
        <v>70</v>
      </c>
      <c r="M63" s="90">
        <v>0.5</v>
      </c>
      <c r="O63" s="90"/>
    </row>
    <row r="64" spans="1:15" x14ac:dyDescent="0.25">
      <c r="A64" s="88" t="s">
        <v>120</v>
      </c>
      <c r="C64" s="85">
        <v>30</v>
      </c>
      <c r="D64" s="90">
        <v>0</v>
      </c>
      <c r="I64" s="88" t="s">
        <v>123</v>
      </c>
      <c r="L64" s="85">
        <v>50</v>
      </c>
      <c r="M64" s="90">
        <v>1.1000000000000001</v>
      </c>
      <c r="O64" s="90"/>
    </row>
    <row r="65" spans="1:15" x14ac:dyDescent="0.25">
      <c r="A65" s="91" t="s">
        <v>121</v>
      </c>
      <c r="B65" s="92"/>
      <c r="C65" s="92">
        <v>240</v>
      </c>
      <c r="D65" s="93">
        <v>1</v>
      </c>
      <c r="I65" s="88" t="s">
        <v>86</v>
      </c>
      <c r="L65" s="85">
        <v>230</v>
      </c>
      <c r="M65" s="90">
        <v>1</v>
      </c>
      <c r="O65" s="90"/>
    </row>
    <row r="66" spans="1:15" ht="15.75" thickBot="1" x14ac:dyDescent="0.3">
      <c r="A66" s="88"/>
      <c r="I66" s="91" t="s">
        <v>125</v>
      </c>
      <c r="J66" s="92"/>
      <c r="K66" s="92"/>
      <c r="L66" s="99" t="s">
        <v>124</v>
      </c>
      <c r="M66" s="93">
        <v>5</v>
      </c>
      <c r="O66" s="90"/>
    </row>
    <row r="67" spans="1:15" ht="15.75" thickBot="1" x14ac:dyDescent="0.3">
      <c r="A67" s="88"/>
      <c r="B67" s="96" t="s">
        <v>107</v>
      </c>
      <c r="C67" s="97"/>
      <c r="D67" s="98">
        <v>0.49</v>
      </c>
      <c r="O67" s="90"/>
    </row>
    <row r="68" spans="1:15" ht="15.75" thickBot="1" x14ac:dyDescent="0.3">
      <c r="A68" s="88"/>
      <c r="K68" s="96" t="s">
        <v>107</v>
      </c>
      <c r="L68" s="97"/>
      <c r="M68" s="98">
        <v>0.85</v>
      </c>
      <c r="O68" s="90"/>
    </row>
    <row r="69" spans="1:15" x14ac:dyDescent="0.25">
      <c r="A69" s="91"/>
      <c r="B69" s="92"/>
      <c r="C69" s="92"/>
      <c r="D69" s="92"/>
      <c r="E69" s="92"/>
      <c r="F69" s="92"/>
      <c r="G69" s="92"/>
      <c r="H69" s="92"/>
      <c r="I69" s="92"/>
      <c r="J69" s="92"/>
      <c r="K69" s="158"/>
      <c r="L69" s="158"/>
      <c r="M69" s="158"/>
      <c r="N69" s="92"/>
      <c r="O69" s="93"/>
    </row>
    <row r="70" spans="1:15" ht="18.75" x14ac:dyDescent="0.3">
      <c r="A70" s="152" t="s">
        <v>128</v>
      </c>
      <c r="B70" s="86"/>
      <c r="C70" s="86"/>
      <c r="D70" s="86"/>
      <c r="E70" s="86"/>
      <c r="F70" s="86"/>
      <c r="G70" s="86"/>
      <c r="H70" s="86"/>
      <c r="I70" s="86"/>
      <c r="J70" s="86"/>
      <c r="K70" s="159"/>
      <c r="L70" s="159"/>
      <c r="M70" s="159"/>
      <c r="N70" s="86"/>
      <c r="O70" s="160"/>
    </row>
    <row r="71" spans="1:15" ht="15.75" x14ac:dyDescent="0.25">
      <c r="A71" s="155" t="s">
        <v>129</v>
      </c>
      <c r="O71" s="90"/>
    </row>
    <row r="72" spans="1:15" x14ac:dyDescent="0.25">
      <c r="A72" s="88"/>
      <c r="O72" s="90"/>
    </row>
    <row r="73" spans="1:15" x14ac:dyDescent="0.25">
      <c r="A73" s="88"/>
      <c r="O73" s="90"/>
    </row>
    <row r="74" spans="1:15" x14ac:dyDescent="0.25">
      <c r="A74" s="88"/>
      <c r="O74" s="90"/>
    </row>
    <row r="75" spans="1:15" x14ac:dyDescent="0.25">
      <c r="A75" s="88"/>
      <c r="O75" s="90"/>
    </row>
    <row r="76" spans="1:15" x14ac:dyDescent="0.25">
      <c r="A76" s="88"/>
      <c r="O76" s="90"/>
    </row>
    <row r="77" spans="1:15" x14ac:dyDescent="0.25">
      <c r="A77" s="88"/>
      <c r="O77" s="90"/>
    </row>
    <row r="78" spans="1:15" x14ac:dyDescent="0.25">
      <c r="A78" s="88"/>
      <c r="O78" s="90"/>
    </row>
    <row r="79" spans="1:15" x14ac:dyDescent="0.25">
      <c r="A79" s="88"/>
      <c r="O79" s="90"/>
    </row>
    <row r="80" spans="1:15" x14ac:dyDescent="0.25">
      <c r="A80" s="88"/>
      <c r="O80" s="90"/>
    </row>
    <row r="81" spans="1:15" x14ac:dyDescent="0.25">
      <c r="A81" s="88"/>
      <c r="O81" s="90"/>
    </row>
    <row r="82" spans="1:15" x14ac:dyDescent="0.25">
      <c r="A82" s="88"/>
      <c r="O82" s="90"/>
    </row>
    <row r="83" spans="1:15" x14ac:dyDescent="0.25">
      <c r="A83" s="88"/>
      <c r="O83" s="90"/>
    </row>
    <row r="84" spans="1:15" x14ac:dyDescent="0.25">
      <c r="A84" s="88"/>
      <c r="O84" s="90"/>
    </row>
    <row r="85" spans="1:15" x14ac:dyDescent="0.25">
      <c r="A85" s="88"/>
      <c r="O85" s="90"/>
    </row>
    <row r="86" spans="1:15" x14ac:dyDescent="0.25">
      <c r="A86" s="88"/>
      <c r="O86" s="90"/>
    </row>
    <row r="87" spans="1:15" x14ac:dyDescent="0.25">
      <c r="A87" s="88"/>
      <c r="O87" s="90"/>
    </row>
    <row r="88" spans="1:15" x14ac:dyDescent="0.25">
      <c r="A88" s="88"/>
      <c r="O88" s="90"/>
    </row>
    <row r="89" spans="1:15" x14ac:dyDescent="0.25">
      <c r="A89" s="88"/>
      <c r="O89" s="90"/>
    </row>
    <row r="90" spans="1:15" ht="17.25" x14ac:dyDescent="0.25">
      <c r="A90" s="94" t="s">
        <v>85</v>
      </c>
      <c r="B90" s="86"/>
      <c r="C90" s="87" t="s">
        <v>84</v>
      </c>
      <c r="D90" s="95" t="s">
        <v>14</v>
      </c>
      <c r="I90" s="94" t="s">
        <v>85</v>
      </c>
      <c r="J90" s="86"/>
      <c r="K90" s="86"/>
      <c r="L90" s="87" t="s">
        <v>84</v>
      </c>
      <c r="M90" s="95" t="s">
        <v>14</v>
      </c>
      <c r="O90" s="90"/>
    </row>
    <row r="91" spans="1:15" x14ac:dyDescent="0.25">
      <c r="A91" s="88" t="s">
        <v>66</v>
      </c>
      <c r="C91" s="85">
        <v>5000</v>
      </c>
      <c r="D91" s="89"/>
      <c r="I91" s="88" t="s">
        <v>66</v>
      </c>
      <c r="L91" s="85">
        <v>5000</v>
      </c>
      <c r="M91" s="89"/>
      <c r="O91" s="90"/>
    </row>
    <row r="92" spans="1:15" x14ac:dyDescent="0.25">
      <c r="A92" s="88" t="s">
        <v>133</v>
      </c>
      <c r="C92" s="85">
        <v>1500</v>
      </c>
      <c r="D92" s="89">
        <v>0</v>
      </c>
      <c r="I92" s="88" t="s">
        <v>133</v>
      </c>
      <c r="L92" s="85">
        <v>1500</v>
      </c>
      <c r="M92" s="89">
        <v>0</v>
      </c>
      <c r="O92" s="90"/>
    </row>
    <row r="93" spans="1:15" x14ac:dyDescent="0.25">
      <c r="A93" s="88" t="s">
        <v>131</v>
      </c>
      <c r="C93" s="85">
        <v>1500</v>
      </c>
      <c r="D93" s="89">
        <v>0</v>
      </c>
      <c r="I93" s="88" t="s">
        <v>146</v>
      </c>
      <c r="L93" s="85">
        <v>1500</v>
      </c>
      <c r="M93" s="89">
        <v>0.7</v>
      </c>
      <c r="O93" s="90"/>
    </row>
    <row r="94" spans="1:15" x14ac:dyDescent="0.25">
      <c r="A94" s="88" t="s">
        <v>132</v>
      </c>
      <c r="C94" s="85">
        <v>3250</v>
      </c>
      <c r="D94" s="89">
        <v>0</v>
      </c>
      <c r="I94" s="88" t="s">
        <v>136</v>
      </c>
      <c r="L94" s="85">
        <v>500</v>
      </c>
      <c r="M94" s="89">
        <v>0.3</v>
      </c>
      <c r="O94" s="90"/>
    </row>
    <row r="95" spans="1:15" x14ac:dyDescent="0.25">
      <c r="A95" s="91" t="s">
        <v>121</v>
      </c>
      <c r="B95" s="92"/>
      <c r="C95" s="92">
        <v>250</v>
      </c>
      <c r="D95" s="93">
        <v>1</v>
      </c>
      <c r="I95" s="88" t="s">
        <v>135</v>
      </c>
      <c r="L95" s="85">
        <v>750</v>
      </c>
      <c r="M95" s="89">
        <v>0</v>
      </c>
      <c r="O95" s="90"/>
    </row>
    <row r="96" spans="1:15" ht="15.75" thickBot="1" x14ac:dyDescent="0.3">
      <c r="A96" s="88"/>
      <c r="I96" s="88" t="s">
        <v>134</v>
      </c>
      <c r="L96" s="85">
        <v>2000</v>
      </c>
      <c r="M96" s="90">
        <v>0.5</v>
      </c>
      <c r="O96" s="90"/>
    </row>
    <row r="97" spans="1:15" ht="15.75" thickBot="1" x14ac:dyDescent="0.3">
      <c r="A97" s="88"/>
      <c r="B97" s="96" t="s">
        <v>107</v>
      </c>
      <c r="C97" s="97"/>
      <c r="D97" s="98">
        <v>0.05</v>
      </c>
      <c r="I97" s="88" t="s">
        <v>137</v>
      </c>
      <c r="L97" s="161" t="s">
        <v>138</v>
      </c>
      <c r="M97" s="90">
        <v>0.3</v>
      </c>
      <c r="O97" s="90"/>
    </row>
    <row r="98" spans="1:15" x14ac:dyDescent="0.25">
      <c r="A98" s="88"/>
      <c r="I98" s="88" t="s">
        <v>86</v>
      </c>
      <c r="L98" s="85">
        <v>750</v>
      </c>
      <c r="M98" s="90">
        <v>1</v>
      </c>
      <c r="O98" s="90"/>
    </row>
    <row r="99" spans="1:15" x14ac:dyDescent="0.25">
      <c r="A99" s="88"/>
      <c r="I99" s="91" t="s">
        <v>125</v>
      </c>
      <c r="J99" s="92"/>
      <c r="K99" s="92"/>
      <c r="L99" s="99" t="s">
        <v>139</v>
      </c>
      <c r="M99" s="93">
        <v>5</v>
      </c>
      <c r="O99" s="90"/>
    </row>
    <row r="100" spans="1:15" ht="15.75" thickBot="1" x14ac:dyDescent="0.3">
      <c r="A100" s="88"/>
      <c r="O100" s="90"/>
    </row>
    <row r="101" spans="1:15" ht="15.75" thickBot="1" x14ac:dyDescent="0.3">
      <c r="A101" s="88"/>
      <c r="K101" s="96" t="s">
        <v>107</v>
      </c>
      <c r="L101" s="97"/>
      <c r="M101" s="98">
        <v>0.63</v>
      </c>
      <c r="O101" s="90"/>
    </row>
    <row r="102" spans="1:15" x14ac:dyDescent="0.25">
      <c r="A102" s="91"/>
      <c r="B102" s="92"/>
      <c r="C102" s="92"/>
      <c r="D102" s="92"/>
      <c r="E102" s="92"/>
      <c r="F102" s="92"/>
      <c r="G102" s="92"/>
      <c r="H102" s="92"/>
      <c r="I102" s="92"/>
      <c r="J102" s="92"/>
      <c r="K102" s="92"/>
      <c r="L102" s="92"/>
      <c r="M102" s="92"/>
      <c r="N102" s="92"/>
      <c r="O102" s="93"/>
    </row>
  </sheetData>
  <sheetProtection algorithmName="SHA-512" hashValue="r+AIvXlXW7sLp1uJuOWodaoQrQDGyNnE/CrCSF5NKj1uTWp41qhXEo+FXiby+KxXOzzUcezR5Iy4VCypzt/HSA==" saltValue="4fYG+lDWYvnYo0YYamZTYQ==" spinCount="100000" sheet="1" objects="1" scenarios="1" selectLockedCells="1" selectUnlockedCells="1"/>
  <mergeCells count="1">
    <mergeCell ref="A3:O3"/>
  </mergeCells>
  <pageMargins left="0.7" right="0.7" top="0.78740157499999996" bottom="0.78740157499999996" header="0.3" footer="0.3"/>
  <pageSetup paperSize="8"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73"/>
  <sheetViews>
    <sheetView tabSelected="1" topLeftCell="B1" zoomScale="115" zoomScaleNormal="115" workbookViewId="0">
      <selection activeCell="D34" sqref="D34"/>
    </sheetView>
  </sheetViews>
  <sheetFormatPr baseColWidth="10" defaultRowHeight="15" x14ac:dyDescent="0.25"/>
  <cols>
    <col min="1" max="1" width="10.7109375" hidden="1" customWidth="1"/>
    <col min="2" max="2" width="40.42578125" style="1" customWidth="1"/>
    <col min="3" max="3" width="8" style="1" customWidth="1"/>
    <col min="4" max="4" width="10.28515625" style="1" customWidth="1"/>
    <col min="5" max="5" width="11.42578125" style="1"/>
    <col min="6" max="6" width="19" style="2" customWidth="1"/>
    <col min="7" max="7" width="4.5703125" style="101" customWidth="1"/>
    <col min="8" max="41" width="11.42578125" style="85"/>
  </cols>
  <sheetData>
    <row r="1" spans="1:9" ht="32.25" customHeight="1" thickBot="1" x14ac:dyDescent="0.3">
      <c r="B1" s="239" t="s">
        <v>164</v>
      </c>
      <c r="C1" s="240"/>
      <c r="D1" s="240"/>
      <c r="E1" s="240"/>
      <c r="F1" s="241"/>
    </row>
    <row r="2" spans="1:9" ht="3.75" customHeight="1" x14ac:dyDescent="0.3">
      <c r="B2" s="143"/>
      <c r="C2" s="100"/>
      <c r="D2" s="100"/>
      <c r="E2" s="100"/>
      <c r="F2" s="144"/>
    </row>
    <row r="3" spans="1:9" x14ac:dyDescent="0.25">
      <c r="B3" s="189"/>
      <c r="C3" s="188"/>
      <c r="D3" s="242" t="s">
        <v>52</v>
      </c>
      <c r="E3" s="242"/>
      <c r="F3" s="243"/>
    </row>
    <row r="4" spans="1:9" ht="3.75" customHeight="1" thickBot="1" x14ac:dyDescent="0.35">
      <c r="B4" s="145"/>
      <c r="C4" s="146"/>
      <c r="D4" s="101"/>
      <c r="E4" s="146"/>
      <c r="F4" s="144"/>
    </row>
    <row r="5" spans="1:9" x14ac:dyDescent="0.25">
      <c r="B5" s="147" t="s">
        <v>103</v>
      </c>
      <c r="C5" s="244" t="s">
        <v>147</v>
      </c>
      <c r="D5" s="244"/>
      <c r="E5" s="244"/>
      <c r="F5" s="245"/>
    </row>
    <row r="6" spans="1:9" ht="15.75" thickBot="1" x14ac:dyDescent="0.3">
      <c r="B6" s="148" t="s">
        <v>104</v>
      </c>
      <c r="C6" s="246" t="s">
        <v>147</v>
      </c>
      <c r="D6" s="246"/>
      <c r="E6" s="246"/>
      <c r="F6" s="247"/>
    </row>
    <row r="7" spans="1:9" ht="5.25" customHeight="1" thickBot="1" x14ac:dyDescent="0.35">
      <c r="B7" s="149"/>
      <c r="C7" s="142"/>
      <c r="D7" s="142"/>
      <c r="E7" s="142"/>
      <c r="F7" s="150"/>
    </row>
    <row r="8" spans="1:9" ht="21.95" customHeight="1" thickBot="1" x14ac:dyDescent="0.3">
      <c r="A8" s="25"/>
      <c r="B8" s="13" t="s">
        <v>54</v>
      </c>
      <c r="C8" s="248" t="s">
        <v>162</v>
      </c>
      <c r="D8" s="249"/>
      <c r="E8" s="249"/>
      <c r="F8" s="250"/>
    </row>
    <row r="9" spans="1:9" ht="15.75" x14ac:dyDescent="0.25">
      <c r="A9" s="25" t="s">
        <v>22</v>
      </c>
      <c r="B9" s="26" t="s">
        <v>0</v>
      </c>
      <c r="C9" s="181" t="s">
        <v>160</v>
      </c>
      <c r="D9" s="262">
        <v>0</v>
      </c>
      <c r="E9" s="263"/>
      <c r="F9" s="264"/>
      <c r="I9"/>
    </row>
    <row r="10" spans="1:9" ht="15.75" x14ac:dyDescent="0.25">
      <c r="A10" s="25" t="s">
        <v>23</v>
      </c>
      <c r="B10" s="27" t="s">
        <v>1</v>
      </c>
      <c r="C10" s="182" t="s">
        <v>160</v>
      </c>
      <c r="D10" s="265">
        <v>0</v>
      </c>
      <c r="E10" s="266"/>
      <c r="F10" s="267"/>
    </row>
    <row r="11" spans="1:9" ht="16.5" thickBot="1" x14ac:dyDescent="0.3">
      <c r="A11" s="25" t="s">
        <v>24</v>
      </c>
      <c r="B11" s="28" t="s">
        <v>75</v>
      </c>
      <c r="C11" s="183" t="s">
        <v>160</v>
      </c>
      <c r="D11" s="251">
        <v>0</v>
      </c>
      <c r="E11" s="252"/>
      <c r="F11" s="253"/>
    </row>
    <row r="12" spans="1:9" ht="16.5" customHeight="1" thickBot="1" x14ac:dyDescent="0.3">
      <c r="A12" s="25"/>
      <c r="B12" s="62" t="s">
        <v>74</v>
      </c>
      <c r="C12" s="178" t="s">
        <v>160</v>
      </c>
      <c r="D12" s="177">
        <f>D9-D11</f>
        <v>0</v>
      </c>
      <c r="E12" s="258" t="s">
        <v>159</v>
      </c>
      <c r="F12" s="259"/>
    </row>
    <row r="13" spans="1:9" ht="15.75" thickBot="1" x14ac:dyDescent="0.3">
      <c r="A13" s="25" t="s">
        <v>42</v>
      </c>
      <c r="B13" s="61" t="s">
        <v>5</v>
      </c>
      <c r="C13" s="254" t="e">
        <f>ROUND(D10/D9,2)</f>
        <v>#DIV/0!</v>
      </c>
      <c r="D13" s="255"/>
      <c r="E13" s="258"/>
      <c r="F13" s="259"/>
    </row>
    <row r="14" spans="1:9" ht="15.75" thickBot="1" x14ac:dyDescent="0.3">
      <c r="A14" s="25" t="s">
        <v>43</v>
      </c>
      <c r="B14" s="62" t="s">
        <v>6</v>
      </c>
      <c r="C14" s="256" t="e">
        <f>ROUND(D11/D9,2)</f>
        <v>#DIV/0!</v>
      </c>
      <c r="D14" s="257"/>
      <c r="E14" s="260"/>
      <c r="F14" s="261"/>
    </row>
    <row r="15" spans="1:9" ht="21" customHeight="1" thickBot="1" x14ac:dyDescent="0.3">
      <c r="A15" s="25" t="s">
        <v>44</v>
      </c>
      <c r="B15" s="13" t="s">
        <v>163</v>
      </c>
      <c r="C15" s="248" t="s">
        <v>166</v>
      </c>
      <c r="D15" s="250"/>
      <c r="E15" s="18" t="s">
        <v>14</v>
      </c>
      <c r="F15" s="23" t="s">
        <v>161</v>
      </c>
    </row>
    <row r="16" spans="1:9" ht="18.600000000000001" hidden="1" customHeight="1" thickBot="1" x14ac:dyDescent="0.3">
      <c r="A16" s="25" t="s">
        <v>45</v>
      </c>
      <c r="B16" s="29" t="s">
        <v>59</v>
      </c>
      <c r="C16" s="45" t="s">
        <v>51</v>
      </c>
      <c r="D16" s="47">
        <v>900</v>
      </c>
      <c r="E16" s="9"/>
      <c r="F16" s="5"/>
    </row>
    <row r="17" spans="1:7" ht="24.75" x14ac:dyDescent="0.25">
      <c r="A17" s="25" t="s">
        <v>46</v>
      </c>
      <c r="B17" s="14" t="s">
        <v>61</v>
      </c>
      <c r="C17" s="190" t="s">
        <v>165</v>
      </c>
      <c r="D17" s="54">
        <v>0</v>
      </c>
      <c r="E17" s="10">
        <v>0</v>
      </c>
      <c r="F17" s="6">
        <f>D17*E17</f>
        <v>0</v>
      </c>
    </row>
    <row r="18" spans="1:7" ht="36.75" x14ac:dyDescent="0.25">
      <c r="A18" s="25" t="s">
        <v>47</v>
      </c>
      <c r="B18" s="15" t="s">
        <v>62</v>
      </c>
      <c r="C18" s="190" t="s">
        <v>165</v>
      </c>
      <c r="D18" s="48">
        <v>0</v>
      </c>
      <c r="E18" s="10">
        <v>0.3</v>
      </c>
      <c r="F18" s="6">
        <f t="shared" ref="F18:F19" si="0">D18*E18</f>
        <v>0</v>
      </c>
    </row>
    <row r="19" spans="1:7" ht="30" customHeight="1" thickBot="1" x14ac:dyDescent="0.3">
      <c r="A19" s="25" t="s">
        <v>48</v>
      </c>
      <c r="B19" s="16" t="s">
        <v>60</v>
      </c>
      <c r="C19" s="191" t="s">
        <v>165</v>
      </c>
      <c r="D19" s="80">
        <v>0</v>
      </c>
      <c r="E19" s="11">
        <v>0.5</v>
      </c>
      <c r="F19" s="7">
        <f t="shared" si="0"/>
        <v>0</v>
      </c>
    </row>
    <row r="20" spans="1:7" ht="15.75" customHeight="1" thickBot="1" x14ac:dyDescent="0.3">
      <c r="A20" s="51"/>
      <c r="B20" s="81" t="s">
        <v>148</v>
      </c>
      <c r="C20" s="179" t="s">
        <v>50</v>
      </c>
      <c r="D20" s="164">
        <f>SUM(D17:D19)</f>
        <v>0</v>
      </c>
      <c r="E20" s="271"/>
      <c r="F20" s="272"/>
    </row>
    <row r="21" spans="1:7" ht="20.100000000000001" customHeight="1" thickBot="1" x14ac:dyDescent="0.3">
      <c r="A21" s="51"/>
      <c r="B21" s="79" t="s">
        <v>149</v>
      </c>
      <c r="C21" s="180" t="s">
        <v>50</v>
      </c>
      <c r="D21" s="273"/>
      <c r="E21" s="274"/>
      <c r="F21" s="163">
        <f>SUM(F17:F19)</f>
        <v>0</v>
      </c>
    </row>
    <row r="22" spans="1:7" s="85" customFormat="1" ht="9.75" customHeight="1" thickBot="1" x14ac:dyDescent="0.3">
      <c r="A22" s="108"/>
      <c r="B22" s="109"/>
      <c r="C22" s="110"/>
      <c r="D22" s="111"/>
      <c r="E22" s="111"/>
      <c r="F22" s="112"/>
      <c r="G22" s="101"/>
    </row>
    <row r="23" spans="1:7" ht="20.100000000000001" hidden="1" customHeight="1" thickBot="1" x14ac:dyDescent="0.3">
      <c r="A23" s="51"/>
      <c r="B23" s="237" t="s">
        <v>73</v>
      </c>
      <c r="C23" s="58" t="s">
        <v>50</v>
      </c>
      <c r="D23" s="211" t="str">
        <f>IF(F23&gt;(D9),"! Fehler Eingabe"," ")</f>
        <v xml:space="preserve"> </v>
      </c>
      <c r="E23" s="212"/>
      <c r="F23" s="59">
        <f>SUM(D17:D19)</f>
        <v>0</v>
      </c>
    </row>
    <row r="24" spans="1:7" ht="20.100000000000001" hidden="1" customHeight="1" thickBot="1" x14ac:dyDescent="0.3">
      <c r="A24" s="51"/>
      <c r="B24" s="238"/>
      <c r="C24" s="58" t="s">
        <v>41</v>
      </c>
      <c r="D24" s="77"/>
      <c r="E24" s="78"/>
      <c r="F24" s="83" t="e">
        <f>ROUND(F23/D12,2)</f>
        <v>#DIV/0!</v>
      </c>
    </row>
    <row r="25" spans="1:7" ht="20.100000000000001" customHeight="1" x14ac:dyDescent="0.25">
      <c r="A25" s="51"/>
      <c r="B25" s="235" t="s">
        <v>145</v>
      </c>
      <c r="C25" s="186" t="s">
        <v>50</v>
      </c>
      <c r="D25" s="213"/>
      <c r="E25" s="213"/>
      <c r="F25" s="82">
        <f>F23-SUM(F17:F19)</f>
        <v>0</v>
      </c>
    </row>
    <row r="26" spans="1:7" ht="20.100000000000001" customHeight="1" thickBot="1" x14ac:dyDescent="0.3">
      <c r="A26" s="51"/>
      <c r="B26" s="236"/>
      <c r="C26" s="187" t="s">
        <v>41</v>
      </c>
      <c r="D26" s="168"/>
      <c r="E26" s="60"/>
      <c r="F26" s="84" t="e">
        <f>ROUND(F25/D12,2)</f>
        <v>#DIV/0!</v>
      </c>
    </row>
    <row r="27" spans="1:7" ht="21.95" customHeight="1" thickBot="1" x14ac:dyDescent="0.3">
      <c r="A27" s="25" t="s">
        <v>25</v>
      </c>
      <c r="B27" s="176" t="s">
        <v>2</v>
      </c>
      <c r="C27" s="248" t="s">
        <v>166</v>
      </c>
      <c r="D27" s="250"/>
      <c r="E27" s="18" t="s">
        <v>14</v>
      </c>
      <c r="F27" s="23" t="s">
        <v>161</v>
      </c>
    </row>
    <row r="28" spans="1:7" ht="38.25" customHeight="1" x14ac:dyDescent="0.25">
      <c r="A28" s="25" t="s">
        <v>26</v>
      </c>
      <c r="B28" s="19" t="s">
        <v>76</v>
      </c>
      <c r="C28" s="192" t="s">
        <v>165</v>
      </c>
      <c r="D28" s="55">
        <v>0</v>
      </c>
      <c r="E28" s="20">
        <v>1</v>
      </c>
      <c r="F28" s="21">
        <f t="shared" ref="F28:F33" si="1">D28*E28</f>
        <v>0</v>
      </c>
    </row>
    <row r="29" spans="1:7" ht="15" customHeight="1" x14ac:dyDescent="0.25">
      <c r="A29" s="25" t="s">
        <v>28</v>
      </c>
      <c r="B29" s="15" t="s">
        <v>3</v>
      </c>
      <c r="C29" s="190" t="s">
        <v>165</v>
      </c>
      <c r="D29" s="56">
        <v>0</v>
      </c>
      <c r="E29" s="10">
        <v>0.4</v>
      </c>
      <c r="F29" s="6">
        <f t="shared" si="1"/>
        <v>0</v>
      </c>
    </row>
    <row r="30" spans="1:7" ht="30" customHeight="1" x14ac:dyDescent="0.25">
      <c r="A30" s="25"/>
      <c r="B30" s="15" t="s">
        <v>77</v>
      </c>
      <c r="C30" s="190" t="s">
        <v>165</v>
      </c>
      <c r="D30" s="56">
        <v>0</v>
      </c>
      <c r="E30" s="10">
        <v>0.6</v>
      </c>
      <c r="F30" s="6">
        <f t="shared" si="1"/>
        <v>0</v>
      </c>
    </row>
    <row r="31" spans="1:7" ht="30" customHeight="1" x14ac:dyDescent="0.25">
      <c r="A31" s="25" t="s">
        <v>27</v>
      </c>
      <c r="B31" s="15" t="s">
        <v>141</v>
      </c>
      <c r="C31" s="190" t="s">
        <v>165</v>
      </c>
      <c r="D31" s="56">
        <v>0</v>
      </c>
      <c r="E31" s="10">
        <v>0.7</v>
      </c>
      <c r="F31" s="6">
        <f t="shared" si="1"/>
        <v>0</v>
      </c>
    </row>
    <row r="32" spans="1:7" ht="30" customHeight="1" x14ac:dyDescent="0.25">
      <c r="B32" s="15" t="s">
        <v>142</v>
      </c>
      <c r="C32" s="190" t="s">
        <v>165</v>
      </c>
      <c r="D32" s="56"/>
      <c r="E32" s="10">
        <v>0.9</v>
      </c>
      <c r="F32" s="6">
        <f t="shared" si="1"/>
        <v>0</v>
      </c>
    </row>
    <row r="33" spans="1:41" ht="15" customHeight="1" x14ac:dyDescent="0.25">
      <c r="B33" s="15" t="s">
        <v>140</v>
      </c>
      <c r="C33" s="190" t="s">
        <v>165</v>
      </c>
      <c r="D33" s="56">
        <v>0</v>
      </c>
      <c r="E33" s="10">
        <v>0.3</v>
      </c>
      <c r="F33" s="6">
        <f t="shared" si="1"/>
        <v>0</v>
      </c>
    </row>
    <row r="34" spans="1:41" ht="15" customHeight="1" x14ac:dyDescent="0.25">
      <c r="A34" s="25" t="s">
        <v>29</v>
      </c>
      <c r="B34" s="15" t="s">
        <v>4</v>
      </c>
      <c r="C34" s="190" t="s">
        <v>165</v>
      </c>
      <c r="D34" s="56">
        <v>0</v>
      </c>
      <c r="E34" s="10">
        <v>0.6</v>
      </c>
      <c r="F34" s="6">
        <f t="shared" ref="F34:F41" si="2">D34*E34</f>
        <v>0</v>
      </c>
    </row>
    <row r="35" spans="1:41" ht="27.75" customHeight="1" x14ac:dyDescent="0.25">
      <c r="A35" s="25" t="s">
        <v>30</v>
      </c>
      <c r="B35" s="15" t="s">
        <v>64</v>
      </c>
      <c r="C35" s="190" t="s">
        <v>165</v>
      </c>
      <c r="D35" s="56">
        <v>0</v>
      </c>
      <c r="E35" s="10">
        <v>0.8</v>
      </c>
      <c r="F35" s="6">
        <f t="shared" si="2"/>
        <v>0</v>
      </c>
    </row>
    <row r="36" spans="1:41" ht="15" customHeight="1" x14ac:dyDescent="0.25">
      <c r="A36" s="25"/>
      <c r="B36" s="15" t="s">
        <v>78</v>
      </c>
      <c r="C36" s="190" t="s">
        <v>165</v>
      </c>
      <c r="D36" s="56">
        <v>0</v>
      </c>
      <c r="E36" s="10">
        <v>1.1000000000000001</v>
      </c>
      <c r="F36" s="6">
        <f t="shared" ref="F36" si="3">D36*E36</f>
        <v>0</v>
      </c>
      <c r="K36" s="161"/>
    </row>
    <row r="37" spans="1:41" ht="16.5" customHeight="1" x14ac:dyDescent="0.25">
      <c r="A37" s="25" t="s">
        <v>32</v>
      </c>
      <c r="B37" s="15" t="s">
        <v>89</v>
      </c>
      <c r="C37" s="190" t="s">
        <v>8</v>
      </c>
      <c r="D37" s="56">
        <v>0</v>
      </c>
      <c r="E37" s="10">
        <v>3</v>
      </c>
      <c r="F37" s="6">
        <f>D37*E37</f>
        <v>0</v>
      </c>
    </row>
    <row r="38" spans="1:41" ht="15" customHeight="1" x14ac:dyDescent="0.25">
      <c r="A38" s="25" t="s">
        <v>31</v>
      </c>
      <c r="B38" s="14" t="s">
        <v>90</v>
      </c>
      <c r="C38" s="190" t="s">
        <v>8</v>
      </c>
      <c r="D38" s="56">
        <v>0</v>
      </c>
      <c r="E38" s="10">
        <v>5</v>
      </c>
      <c r="F38" s="6">
        <f>D38*E38</f>
        <v>0</v>
      </c>
    </row>
    <row r="39" spans="1:41" x14ac:dyDescent="0.25">
      <c r="A39" s="25" t="s">
        <v>33</v>
      </c>
      <c r="B39" s="15" t="s">
        <v>10</v>
      </c>
      <c r="C39" s="190" t="s">
        <v>9</v>
      </c>
      <c r="D39" s="56">
        <v>0</v>
      </c>
      <c r="E39" s="10">
        <v>0.3</v>
      </c>
      <c r="F39" s="6">
        <f t="shared" si="2"/>
        <v>0</v>
      </c>
    </row>
    <row r="40" spans="1:41" x14ac:dyDescent="0.25">
      <c r="A40" s="25" t="s">
        <v>34</v>
      </c>
      <c r="B40" s="15" t="s">
        <v>7</v>
      </c>
      <c r="C40" s="190" t="s">
        <v>8</v>
      </c>
      <c r="D40" s="56">
        <v>0</v>
      </c>
      <c r="E40" s="10">
        <v>0.2</v>
      </c>
      <c r="F40" s="6">
        <f t="shared" si="2"/>
        <v>0</v>
      </c>
    </row>
    <row r="41" spans="1:41" ht="15.75" thickBot="1" x14ac:dyDescent="0.3">
      <c r="A41" s="25" t="s">
        <v>35</v>
      </c>
      <c r="B41" s="22" t="s">
        <v>168</v>
      </c>
      <c r="C41" s="193" t="s">
        <v>165</v>
      </c>
      <c r="D41" s="57">
        <v>0</v>
      </c>
      <c r="E41" s="12">
        <v>1.1000000000000001</v>
      </c>
      <c r="F41" s="8">
        <f t="shared" si="2"/>
        <v>0</v>
      </c>
    </row>
    <row r="42" spans="1:41" ht="15.75" thickBot="1" x14ac:dyDescent="0.3">
      <c r="A42" s="25"/>
      <c r="B42" s="63" t="s">
        <v>150</v>
      </c>
      <c r="C42" s="179" t="s">
        <v>165</v>
      </c>
      <c r="D42" s="167">
        <f>SUM(D28)</f>
        <v>0</v>
      </c>
      <c r="E42" s="165"/>
      <c r="F42" s="166"/>
    </row>
    <row r="43" spans="1:41" s="69" customFormat="1" ht="20.100000000000001" customHeight="1" thickBot="1" x14ac:dyDescent="0.3">
      <c r="A43" s="68"/>
      <c r="B43" s="52" t="s">
        <v>167</v>
      </c>
      <c r="C43" s="184" t="s">
        <v>50</v>
      </c>
      <c r="D43" s="268">
        <f>SUM(F28:F41)</f>
        <v>0</v>
      </c>
      <c r="E43" s="269"/>
      <c r="F43" s="270"/>
      <c r="G43" s="73"/>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row>
    <row r="44" spans="1:41" ht="21.95" customHeight="1" thickBot="1" x14ac:dyDescent="0.3">
      <c r="A44" s="25" t="s">
        <v>36</v>
      </c>
      <c r="B44" s="13" t="s">
        <v>53</v>
      </c>
      <c r="C44" s="248" t="s">
        <v>166</v>
      </c>
      <c r="D44" s="250"/>
      <c r="E44" s="18" t="s">
        <v>14</v>
      </c>
      <c r="F44" s="23" t="s">
        <v>161</v>
      </c>
    </row>
    <row r="45" spans="1:41" ht="29.25" customHeight="1" x14ac:dyDescent="0.25">
      <c r="A45" s="25" t="s">
        <v>37</v>
      </c>
      <c r="B45" s="19" t="s">
        <v>63</v>
      </c>
      <c r="C45" s="194" t="s">
        <v>165</v>
      </c>
      <c r="D45" s="46">
        <v>0</v>
      </c>
      <c r="E45" s="20">
        <v>0.8</v>
      </c>
      <c r="F45" s="21">
        <f>D45*E45</f>
        <v>0</v>
      </c>
    </row>
    <row r="46" spans="1:41" ht="28.5" customHeight="1" thickBot="1" x14ac:dyDescent="0.3">
      <c r="A46" s="25" t="s">
        <v>38</v>
      </c>
      <c r="B46" s="17" t="s">
        <v>56</v>
      </c>
      <c r="C46" s="193" t="s">
        <v>165</v>
      </c>
      <c r="D46" s="49">
        <v>0</v>
      </c>
      <c r="E46" s="12">
        <v>1.1000000000000001</v>
      </c>
      <c r="F46" s="8">
        <f>D46*E46</f>
        <v>0</v>
      </c>
    </row>
    <row r="47" spans="1:41" ht="18.75" thickBot="1" x14ac:dyDescent="0.4">
      <c r="A47" s="25" t="s">
        <v>39</v>
      </c>
      <c r="B47" s="63" t="s">
        <v>152</v>
      </c>
      <c r="C47" s="179" t="s">
        <v>165</v>
      </c>
      <c r="D47" s="167">
        <f>SUM(D45:D46)</f>
        <v>0</v>
      </c>
      <c r="E47" s="165"/>
      <c r="F47" s="166"/>
    </row>
    <row r="48" spans="1:41" s="69" customFormat="1" ht="20.100000000000001" customHeight="1" thickBot="1" x14ac:dyDescent="0.3">
      <c r="A48" s="68" t="s">
        <v>40</v>
      </c>
      <c r="B48" s="52" t="s">
        <v>151</v>
      </c>
      <c r="C48" s="195" t="s">
        <v>165</v>
      </c>
      <c r="D48" s="268">
        <f>SUM(F45:F46)</f>
        <v>0</v>
      </c>
      <c r="E48" s="269"/>
      <c r="F48" s="270"/>
      <c r="G48" s="73"/>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row>
    <row r="49" spans="1:16" s="70" customFormat="1" ht="20.100000000000001" customHeight="1" thickBot="1" x14ac:dyDescent="0.3">
      <c r="B49" s="74"/>
      <c r="C49" s="185"/>
      <c r="D49" s="71"/>
      <c r="E49" s="71"/>
      <c r="F49" s="72"/>
      <c r="G49" s="73"/>
    </row>
    <row r="50" spans="1:16" ht="24.95" customHeight="1" thickBot="1" x14ac:dyDescent="0.3">
      <c r="B50" s="53" t="s">
        <v>153</v>
      </c>
      <c r="C50" s="196" t="s">
        <v>160</v>
      </c>
      <c r="D50" s="219">
        <f>F21+D43+D48</f>
        <v>0</v>
      </c>
      <c r="E50" s="220"/>
      <c r="F50" s="221"/>
    </row>
    <row r="51" spans="1:16" ht="24.95" customHeight="1" thickBot="1" x14ac:dyDescent="0.3">
      <c r="A51" s="25" t="s">
        <v>55</v>
      </c>
      <c r="B51" s="53" t="s">
        <v>81</v>
      </c>
      <c r="C51" s="222" t="e">
        <f>ROUND(D50/D9,2)</f>
        <v>#DIV/0!</v>
      </c>
      <c r="D51" s="223"/>
      <c r="E51" s="223"/>
      <c r="F51" s="224"/>
    </row>
    <row r="52" spans="1:16" customFormat="1" ht="5.25" customHeight="1" x14ac:dyDescent="0.25">
      <c r="B52" s="198"/>
      <c r="C52" s="199"/>
      <c r="D52" s="199"/>
      <c r="E52" s="199"/>
      <c r="F52" s="199"/>
      <c r="G52" s="101"/>
      <c r="H52" s="85"/>
      <c r="I52" s="85"/>
      <c r="J52" s="85"/>
      <c r="K52" s="85"/>
      <c r="L52" s="85"/>
      <c r="M52" s="85"/>
      <c r="N52" s="85"/>
      <c r="O52" s="85"/>
      <c r="P52" s="85"/>
    </row>
    <row r="53" spans="1:16" customFormat="1" ht="15" customHeight="1" x14ac:dyDescent="0.25">
      <c r="B53" s="202" t="s">
        <v>170</v>
      </c>
      <c r="C53" s="201"/>
      <c r="D53" s="201"/>
      <c r="E53" s="200"/>
      <c r="F53" s="200"/>
      <c r="G53" s="101"/>
      <c r="H53" s="85"/>
      <c r="I53" s="85"/>
      <c r="J53" s="85"/>
      <c r="K53" s="85"/>
      <c r="L53" s="85"/>
      <c r="M53" s="85"/>
      <c r="N53" s="85"/>
      <c r="O53" s="85"/>
      <c r="P53" s="85"/>
    </row>
    <row r="54" spans="1:16" s="85" customFormat="1" ht="5.25" customHeight="1" thickBot="1" x14ac:dyDescent="0.3">
      <c r="C54" s="232"/>
      <c r="D54" s="232"/>
      <c r="E54" s="232"/>
      <c r="F54" s="232"/>
      <c r="G54" s="101"/>
    </row>
    <row r="55" spans="1:16" ht="21.95" customHeight="1" thickBot="1" x14ac:dyDescent="0.3">
      <c r="B55" s="75" t="s">
        <v>49</v>
      </c>
      <c r="C55" s="76" t="s">
        <v>11</v>
      </c>
      <c r="D55" s="76" t="s">
        <v>72</v>
      </c>
      <c r="E55" s="233" t="s">
        <v>12</v>
      </c>
      <c r="F55" s="234"/>
    </row>
    <row r="56" spans="1:16" hidden="1" x14ac:dyDescent="0.25">
      <c r="B56" s="169" t="s">
        <v>69</v>
      </c>
      <c r="C56" s="170" t="e">
        <f>C13</f>
        <v>#DIV/0!</v>
      </c>
      <c r="D56" s="64">
        <v>0</v>
      </c>
      <c r="E56" s="171" t="e">
        <f>D56-C56</f>
        <v>#DIV/0!</v>
      </c>
      <c r="F56" s="172" t="e">
        <f>IF(C56&gt;D56,"zu hoch!"," ")</f>
        <v>#DIV/0!</v>
      </c>
    </row>
    <row r="57" spans="1:16" hidden="1" x14ac:dyDescent="0.25">
      <c r="B57" s="37" t="s">
        <v>70</v>
      </c>
      <c r="C57" s="173" t="e">
        <f>C14</f>
        <v>#DIV/0!</v>
      </c>
      <c r="D57" s="65">
        <v>0</v>
      </c>
      <c r="E57" s="174" t="e">
        <f t="shared" ref="E57:E58" si="4">D57-C57</f>
        <v>#DIV/0!</v>
      </c>
      <c r="F57" s="38" t="e">
        <f t="shared" ref="F57:F58" si="5">IF(C57&gt;D57,"zu hoch!"," ")</f>
        <v>#DIV/0!</v>
      </c>
    </row>
    <row r="58" spans="1:16" ht="16.5" customHeight="1" thickBot="1" x14ac:dyDescent="0.3">
      <c r="B58" s="151" t="s">
        <v>144</v>
      </c>
      <c r="C58" s="173" t="e">
        <f>F26</f>
        <v>#DIV/0!</v>
      </c>
      <c r="D58" s="203">
        <v>0.5</v>
      </c>
      <c r="E58" s="174" t="e">
        <f t="shared" si="4"/>
        <v>#DIV/0!</v>
      </c>
      <c r="F58" s="38" t="e">
        <f t="shared" si="5"/>
        <v>#DIV/0!</v>
      </c>
    </row>
    <row r="59" spans="1:16" ht="15.75" thickBot="1" x14ac:dyDescent="0.3">
      <c r="B59" s="175" t="s">
        <v>81</v>
      </c>
      <c r="C59" s="40" t="e">
        <f>C51</f>
        <v>#DIV/0!</v>
      </c>
      <c r="D59" s="66"/>
      <c r="E59" s="41" t="e">
        <f>C59-D59</f>
        <v>#DIV/0!</v>
      </c>
      <c r="F59" s="42" t="e">
        <f>IF(C59&lt;0.4,"nicht zulässig!",(IF(C59&lt;D59,"zu gering!"," ")))</f>
        <v>#DIV/0!</v>
      </c>
    </row>
    <row r="60" spans="1:16" ht="18" hidden="1" thickBot="1" x14ac:dyDescent="0.3">
      <c r="B60" s="39" t="s">
        <v>94</v>
      </c>
      <c r="C60" s="40">
        <f>D50</f>
        <v>0</v>
      </c>
      <c r="D60" s="41">
        <f>D9*D59</f>
        <v>0</v>
      </c>
      <c r="E60" s="41">
        <f>C60-D60</f>
        <v>0</v>
      </c>
      <c r="F60" s="42" t="str">
        <f>IF(C60&lt;D60,"zu gering!"," ")</f>
        <v xml:space="preserve"> </v>
      </c>
    </row>
    <row r="61" spans="1:16" s="85" customFormat="1" x14ac:dyDescent="0.25">
      <c r="B61" s="101"/>
      <c r="C61" s="101"/>
      <c r="D61" s="101"/>
      <c r="E61" s="101"/>
      <c r="F61" s="103"/>
      <c r="G61" s="101"/>
    </row>
    <row r="62" spans="1:16" s="85" customFormat="1" ht="49.5" hidden="1" customHeight="1" thickTop="1" thickBot="1" x14ac:dyDescent="0.3">
      <c r="B62" s="216" t="s">
        <v>100</v>
      </c>
      <c r="C62" s="217"/>
      <c r="D62" s="217"/>
      <c r="E62" s="217"/>
      <c r="F62" s="218"/>
      <c r="G62" s="101"/>
    </row>
    <row r="63" spans="1:16" s="85" customFormat="1" ht="30" hidden="1" customHeight="1" thickTop="1" thickBot="1" x14ac:dyDescent="0.3">
      <c r="B63" s="137" t="s">
        <v>99</v>
      </c>
      <c r="C63" s="138" t="s">
        <v>50</v>
      </c>
      <c r="D63" s="139">
        <v>0</v>
      </c>
      <c r="E63" s="140">
        <v>1.1000000000000001</v>
      </c>
      <c r="F63" s="141">
        <f t="shared" ref="F63" si="6">D63*E63</f>
        <v>0</v>
      </c>
      <c r="G63" s="101"/>
    </row>
    <row r="64" spans="1:16" s="85" customFormat="1" ht="15.75" hidden="1" thickBot="1" x14ac:dyDescent="0.3">
      <c r="B64" s="125" t="s">
        <v>89</v>
      </c>
      <c r="C64" s="126" t="s">
        <v>8</v>
      </c>
      <c r="D64" s="47">
        <v>0</v>
      </c>
      <c r="E64" s="127">
        <v>3</v>
      </c>
      <c r="F64" s="128">
        <f>D64*E64</f>
        <v>0</v>
      </c>
      <c r="G64" s="101"/>
    </row>
    <row r="65" spans="2:10" s="85" customFormat="1" ht="17.25" hidden="1" customHeight="1" thickBot="1" x14ac:dyDescent="0.3">
      <c r="B65" s="130" t="s">
        <v>90</v>
      </c>
      <c r="C65" s="131" t="s">
        <v>8</v>
      </c>
      <c r="D65" s="132">
        <v>0</v>
      </c>
      <c r="E65" s="133">
        <v>5</v>
      </c>
      <c r="F65" s="134">
        <f>D65*E65</f>
        <v>0</v>
      </c>
      <c r="G65" s="101"/>
    </row>
    <row r="66" spans="2:10" s="85" customFormat="1" ht="16.5" hidden="1" thickTop="1" thickBot="1" x14ac:dyDescent="0.3">
      <c r="B66" s="135" t="s">
        <v>97</v>
      </c>
      <c r="C66" s="136" t="s">
        <v>51</v>
      </c>
      <c r="D66" s="230">
        <f>SUM(F63:F65)+D50</f>
        <v>0</v>
      </c>
      <c r="E66" s="230"/>
      <c r="F66" s="231"/>
      <c r="G66" s="101"/>
    </row>
    <row r="67" spans="2:10" s="85" customFormat="1" ht="15.75" hidden="1" thickBot="1" x14ac:dyDescent="0.3">
      <c r="B67" s="129" t="s">
        <v>98</v>
      </c>
      <c r="C67" s="204" t="e">
        <f>ROUND(D66/D9,2)</f>
        <v>#DIV/0!</v>
      </c>
      <c r="D67" s="204"/>
      <c r="E67" s="204"/>
      <c r="F67" s="205"/>
      <c r="G67" s="101"/>
    </row>
    <row r="68" spans="2:10" s="85" customFormat="1" ht="18" hidden="1" customHeight="1" thickTop="1" thickBot="1" x14ac:dyDescent="0.3">
      <c r="B68" s="101"/>
      <c r="C68" s="101"/>
      <c r="D68" s="101"/>
      <c r="E68" s="101"/>
      <c r="F68" s="103"/>
      <c r="G68" s="101"/>
    </row>
    <row r="69" spans="2:10" ht="35.1" hidden="1" customHeight="1" thickBot="1" x14ac:dyDescent="0.3">
      <c r="B69" s="104" t="s">
        <v>13</v>
      </c>
      <c r="C69" s="31" t="s">
        <v>55</v>
      </c>
      <c r="D69" s="32"/>
      <c r="E69" s="33" t="s">
        <v>14</v>
      </c>
      <c r="F69" s="34" t="s">
        <v>15</v>
      </c>
      <c r="G69" s="85"/>
      <c r="J69" s="102"/>
    </row>
    <row r="70" spans="2:10" hidden="1" x14ac:dyDescent="0.25">
      <c r="B70" s="105"/>
      <c r="C70" s="3" t="s">
        <v>71</v>
      </c>
      <c r="D70" s="4"/>
      <c r="E70" s="24">
        <v>0.4</v>
      </c>
      <c r="F70" s="227">
        <v>0</v>
      </c>
      <c r="G70" s="85"/>
    </row>
    <row r="71" spans="2:10" hidden="1" x14ac:dyDescent="0.25">
      <c r="B71" s="106"/>
      <c r="C71" s="3" t="s">
        <v>16</v>
      </c>
      <c r="D71" s="4"/>
      <c r="E71" s="24">
        <v>0.35</v>
      </c>
      <c r="F71" s="228"/>
      <c r="G71" s="85"/>
    </row>
    <row r="72" spans="2:10" hidden="1" x14ac:dyDescent="0.25">
      <c r="B72" s="85"/>
      <c r="C72" s="3" t="s">
        <v>17</v>
      </c>
      <c r="D72" s="4"/>
      <c r="E72" s="24">
        <v>0.3</v>
      </c>
      <c r="F72" s="228"/>
      <c r="G72" s="85"/>
    </row>
    <row r="73" spans="2:10" hidden="1" x14ac:dyDescent="0.25">
      <c r="B73" s="106"/>
      <c r="C73" s="3" t="s">
        <v>18</v>
      </c>
      <c r="D73" s="4"/>
      <c r="E73" s="24">
        <v>0.25</v>
      </c>
      <c r="F73" s="228"/>
      <c r="G73" s="85"/>
    </row>
    <row r="74" spans="2:10" ht="15.75" hidden="1" thickBot="1" x14ac:dyDescent="0.3">
      <c r="B74" s="85"/>
      <c r="C74" s="3" t="s">
        <v>19</v>
      </c>
      <c r="D74" s="4"/>
      <c r="E74" s="24">
        <v>0</v>
      </c>
      <c r="F74" s="229"/>
      <c r="G74" s="85"/>
    </row>
    <row r="75" spans="2:10" ht="38.25" hidden="1" customHeight="1" thickBot="1" x14ac:dyDescent="0.3">
      <c r="B75" s="85"/>
      <c r="C75" s="225" t="s">
        <v>102</v>
      </c>
      <c r="D75" s="226"/>
      <c r="E75" s="124">
        <f>IF(D66-D60&lt;0,D66-D60,0)</f>
        <v>0</v>
      </c>
      <c r="F75" s="123" t="e">
        <f>IF(C67&lt;0.4,"GFF &lt; 0,4 nicht zulässig!",IF(E75&lt;0,E75*IF(C67&gt;=0.8,E74,IF(C67&gt;=0.7,E73,IF(C67&gt;=0.6,E72,IF(C67&gt;=0.5,E71,IF(C67&gt;=0.4,E70,0)))))*F70*(-1),"0,00 "))</f>
        <v>#DIV/0!</v>
      </c>
      <c r="G75" s="85"/>
    </row>
    <row r="76" spans="2:10" s="85" customFormat="1" ht="18.75" hidden="1" customHeight="1" thickBot="1" x14ac:dyDescent="0.3">
      <c r="C76" s="101"/>
      <c r="D76" s="101"/>
      <c r="E76" s="101"/>
    </row>
    <row r="77" spans="2:10" ht="35.1" hidden="1" customHeight="1" thickBot="1" x14ac:dyDescent="0.3">
      <c r="B77" s="30" t="s">
        <v>20</v>
      </c>
      <c r="C77" s="209" t="s">
        <v>57</v>
      </c>
      <c r="D77" s="210"/>
      <c r="E77" s="33" t="s">
        <v>14</v>
      </c>
      <c r="F77" s="34" t="s">
        <v>15</v>
      </c>
      <c r="G77" s="85"/>
    </row>
    <row r="78" spans="2:10" ht="15.75" hidden="1" thickBot="1" x14ac:dyDescent="0.3">
      <c r="B78" s="85"/>
      <c r="C78" s="214">
        <v>0</v>
      </c>
      <c r="D78" s="215"/>
      <c r="E78" s="67">
        <v>0</v>
      </c>
      <c r="F78" s="50">
        <f>F70</f>
        <v>0</v>
      </c>
      <c r="G78" s="85"/>
    </row>
    <row r="79" spans="2:10" ht="21" hidden="1" customHeight="1" thickBot="1" x14ac:dyDescent="0.3">
      <c r="B79" s="107"/>
      <c r="C79" s="206" t="s">
        <v>21</v>
      </c>
      <c r="D79" s="207"/>
      <c r="E79" s="208"/>
      <c r="F79" s="43">
        <f>F70*C78*E78</f>
        <v>0</v>
      </c>
    </row>
    <row r="80" spans="2:10" ht="21" hidden="1" customHeight="1" thickBot="1" x14ac:dyDescent="0.3">
      <c r="B80" s="101"/>
      <c r="C80" s="35" t="s">
        <v>58</v>
      </c>
      <c r="D80" s="36"/>
      <c r="E80" s="36"/>
      <c r="F80" s="44">
        <f>F79*0.5</f>
        <v>0</v>
      </c>
    </row>
    <row r="81" spans="2:7" s="85" customFormat="1" x14ac:dyDescent="0.25">
      <c r="B81" s="101"/>
      <c r="C81" s="101"/>
      <c r="D81" s="101"/>
      <c r="E81" s="101"/>
      <c r="F81" s="103"/>
      <c r="G81" s="101"/>
    </row>
    <row r="82" spans="2:7" s="85" customFormat="1" x14ac:dyDescent="0.25">
      <c r="B82" s="101"/>
      <c r="C82" s="101"/>
      <c r="D82" s="101"/>
      <c r="E82" s="101"/>
      <c r="F82" s="103"/>
      <c r="G82" s="101"/>
    </row>
    <row r="83" spans="2:7" s="85" customFormat="1" x14ac:dyDescent="0.25">
      <c r="B83" s="101"/>
      <c r="C83" s="101"/>
      <c r="D83" s="101"/>
      <c r="E83" s="101"/>
      <c r="F83" s="103"/>
      <c r="G83" s="101"/>
    </row>
    <row r="84" spans="2:7" s="85" customFormat="1" x14ac:dyDescent="0.25">
      <c r="B84" s="101"/>
      <c r="C84" s="101"/>
      <c r="D84" s="101"/>
      <c r="E84" s="101"/>
      <c r="G84" s="101"/>
    </row>
    <row r="85" spans="2:7" s="85" customFormat="1" x14ac:dyDescent="0.25">
      <c r="B85" s="101"/>
      <c r="C85" s="101"/>
      <c r="D85" s="101"/>
      <c r="E85" s="101"/>
      <c r="F85" s="103"/>
      <c r="G85" s="101"/>
    </row>
    <row r="86" spans="2:7" s="85" customFormat="1" x14ac:dyDescent="0.25">
      <c r="B86" s="101"/>
      <c r="C86" s="101"/>
      <c r="D86" s="101"/>
      <c r="E86" s="101"/>
      <c r="F86" s="103"/>
      <c r="G86" s="101"/>
    </row>
    <row r="87" spans="2:7" s="85" customFormat="1" x14ac:dyDescent="0.25">
      <c r="B87" s="101"/>
      <c r="C87" s="101"/>
      <c r="D87" s="101"/>
      <c r="E87" s="101"/>
      <c r="F87" s="103"/>
      <c r="G87" s="101"/>
    </row>
    <row r="88" spans="2:7" s="85" customFormat="1" x14ac:dyDescent="0.25">
      <c r="B88" s="101"/>
      <c r="C88" s="101"/>
      <c r="D88" s="101"/>
      <c r="E88" s="101"/>
      <c r="F88" s="103"/>
      <c r="G88" s="101"/>
    </row>
    <row r="89" spans="2:7" s="85" customFormat="1" x14ac:dyDescent="0.25">
      <c r="B89" s="101"/>
      <c r="C89" s="101"/>
      <c r="D89" s="101"/>
      <c r="E89" s="101"/>
      <c r="F89" s="103"/>
      <c r="G89" s="101"/>
    </row>
    <row r="90" spans="2:7" s="85" customFormat="1" x14ac:dyDescent="0.25">
      <c r="B90" s="101"/>
      <c r="C90" s="101"/>
      <c r="D90" s="101"/>
      <c r="E90" s="101"/>
      <c r="F90" s="103"/>
      <c r="G90" s="101"/>
    </row>
    <row r="91" spans="2:7" s="85" customFormat="1" x14ac:dyDescent="0.25">
      <c r="B91" s="101"/>
      <c r="C91" s="101"/>
      <c r="D91" s="101"/>
      <c r="E91" s="101"/>
      <c r="F91" s="103"/>
      <c r="G91" s="101"/>
    </row>
    <row r="92" spans="2:7" s="85" customFormat="1" x14ac:dyDescent="0.25">
      <c r="B92" s="101"/>
      <c r="C92" s="101"/>
      <c r="D92" s="101"/>
      <c r="E92" s="101"/>
      <c r="F92" s="103"/>
      <c r="G92" s="101"/>
    </row>
    <row r="93" spans="2:7" s="85" customFormat="1" x14ac:dyDescent="0.25">
      <c r="B93" s="101"/>
      <c r="C93" s="101"/>
      <c r="D93" s="101"/>
      <c r="E93" s="101"/>
      <c r="F93" s="103"/>
      <c r="G93" s="101"/>
    </row>
    <row r="94" spans="2:7" s="85" customFormat="1" x14ac:dyDescent="0.25">
      <c r="B94" s="101"/>
      <c r="C94" s="101"/>
      <c r="D94" s="101"/>
      <c r="E94" s="101"/>
      <c r="F94" s="103"/>
      <c r="G94" s="101"/>
    </row>
    <row r="95" spans="2:7" s="85" customFormat="1" x14ac:dyDescent="0.25">
      <c r="B95" s="101"/>
      <c r="C95" s="101"/>
      <c r="D95" s="101"/>
      <c r="E95" s="101"/>
      <c r="F95" s="103"/>
      <c r="G95" s="101"/>
    </row>
    <row r="96" spans="2:7" s="85" customFormat="1" x14ac:dyDescent="0.25">
      <c r="B96" s="101"/>
      <c r="C96" s="101"/>
      <c r="D96" s="101"/>
      <c r="E96" s="101"/>
      <c r="F96" s="103"/>
      <c r="G96" s="101"/>
    </row>
    <row r="97" spans="2:7" s="85" customFormat="1" x14ac:dyDescent="0.25">
      <c r="B97" s="101"/>
      <c r="C97" s="101"/>
      <c r="D97" s="101"/>
      <c r="E97" s="101"/>
      <c r="F97" s="103"/>
      <c r="G97" s="101"/>
    </row>
    <row r="98" spans="2:7" s="85" customFormat="1" x14ac:dyDescent="0.25">
      <c r="B98" s="101"/>
      <c r="C98" s="101"/>
      <c r="D98" s="101"/>
      <c r="E98" s="101"/>
      <c r="F98" s="103"/>
      <c r="G98" s="101"/>
    </row>
    <row r="99" spans="2:7" s="85" customFormat="1" x14ac:dyDescent="0.25">
      <c r="B99" s="101"/>
      <c r="C99" s="101"/>
      <c r="D99" s="101"/>
      <c r="E99" s="101"/>
      <c r="F99" s="103"/>
      <c r="G99" s="101"/>
    </row>
    <row r="100" spans="2:7" s="85" customFormat="1" x14ac:dyDescent="0.25">
      <c r="B100" s="101"/>
      <c r="C100" s="101"/>
      <c r="D100" s="101"/>
      <c r="E100" s="101"/>
      <c r="F100" s="103"/>
      <c r="G100" s="101"/>
    </row>
    <row r="101" spans="2:7" s="85" customFormat="1" x14ac:dyDescent="0.25">
      <c r="B101" s="101"/>
      <c r="C101" s="101"/>
      <c r="D101" s="101"/>
      <c r="E101" s="101"/>
      <c r="F101" s="103"/>
      <c r="G101" s="101"/>
    </row>
    <row r="102" spans="2:7" s="85" customFormat="1" x14ac:dyDescent="0.25">
      <c r="B102" s="101"/>
      <c r="C102" s="101"/>
      <c r="D102" s="101"/>
      <c r="E102" s="101"/>
      <c r="F102" s="103"/>
      <c r="G102" s="101"/>
    </row>
    <row r="103" spans="2:7" s="85" customFormat="1" x14ac:dyDescent="0.25">
      <c r="B103" s="101"/>
      <c r="C103" s="101"/>
      <c r="D103" s="101"/>
      <c r="E103" s="101"/>
      <c r="F103" s="103"/>
      <c r="G103" s="101"/>
    </row>
    <row r="104" spans="2:7" s="85" customFormat="1" x14ac:dyDescent="0.25">
      <c r="B104" s="101"/>
      <c r="C104" s="101"/>
      <c r="D104" s="101"/>
      <c r="E104" s="101"/>
      <c r="F104" s="103"/>
      <c r="G104" s="101"/>
    </row>
    <row r="105" spans="2:7" s="85" customFormat="1" x14ac:dyDescent="0.25">
      <c r="B105" s="101"/>
      <c r="C105" s="101"/>
      <c r="D105" s="101"/>
      <c r="E105" s="101"/>
      <c r="F105" s="103"/>
      <c r="G105" s="101"/>
    </row>
    <row r="106" spans="2:7" s="85" customFormat="1" x14ac:dyDescent="0.25">
      <c r="B106" s="101"/>
      <c r="C106" s="101"/>
      <c r="D106" s="101"/>
      <c r="E106" s="101"/>
      <c r="F106" s="103"/>
      <c r="G106" s="101"/>
    </row>
    <row r="107" spans="2:7" s="85" customFormat="1" x14ac:dyDescent="0.25">
      <c r="B107" s="101"/>
      <c r="C107" s="101"/>
      <c r="D107" s="101"/>
      <c r="E107" s="101"/>
      <c r="F107" s="103"/>
      <c r="G107" s="101"/>
    </row>
    <row r="108" spans="2:7" s="85" customFormat="1" x14ac:dyDescent="0.25">
      <c r="B108" s="101"/>
      <c r="C108" s="101"/>
      <c r="D108" s="101"/>
      <c r="E108" s="101"/>
      <c r="F108" s="103"/>
      <c r="G108" s="101"/>
    </row>
    <row r="109" spans="2:7" s="85" customFormat="1" x14ac:dyDescent="0.25">
      <c r="B109" s="101"/>
      <c r="C109" s="101"/>
      <c r="D109" s="101"/>
      <c r="E109" s="101"/>
      <c r="F109" s="103"/>
      <c r="G109" s="101"/>
    </row>
    <row r="110" spans="2:7" s="85" customFormat="1" x14ac:dyDescent="0.25">
      <c r="B110" s="101"/>
      <c r="C110" s="101"/>
      <c r="D110" s="101"/>
      <c r="E110" s="101"/>
      <c r="F110" s="103"/>
      <c r="G110" s="101"/>
    </row>
    <row r="111" spans="2:7" s="85" customFormat="1" x14ac:dyDescent="0.25">
      <c r="B111" s="101"/>
      <c r="C111" s="101"/>
      <c r="D111" s="101"/>
      <c r="E111" s="101"/>
      <c r="F111" s="103"/>
      <c r="G111" s="101"/>
    </row>
    <row r="112" spans="2:7" s="85" customFormat="1" x14ac:dyDescent="0.25">
      <c r="B112" s="101"/>
      <c r="C112" s="101"/>
      <c r="D112" s="101"/>
      <c r="E112" s="101"/>
      <c r="F112" s="103"/>
      <c r="G112" s="101"/>
    </row>
    <row r="113" spans="2:7" s="85" customFormat="1" x14ac:dyDescent="0.25">
      <c r="B113" s="101"/>
      <c r="C113" s="101"/>
      <c r="D113" s="101"/>
      <c r="E113" s="101"/>
      <c r="F113" s="103"/>
      <c r="G113" s="101"/>
    </row>
    <row r="114" spans="2:7" s="85" customFormat="1" x14ac:dyDescent="0.25">
      <c r="B114" s="101"/>
      <c r="C114" s="101"/>
      <c r="D114" s="101"/>
      <c r="E114" s="101"/>
      <c r="F114" s="103"/>
      <c r="G114" s="101"/>
    </row>
    <row r="115" spans="2:7" s="85" customFormat="1" x14ac:dyDescent="0.25">
      <c r="B115" s="101"/>
      <c r="C115" s="101"/>
      <c r="D115" s="101"/>
      <c r="E115" s="101"/>
      <c r="F115" s="103"/>
      <c r="G115" s="101"/>
    </row>
    <row r="116" spans="2:7" s="85" customFormat="1" x14ac:dyDescent="0.25">
      <c r="B116" s="101"/>
      <c r="C116" s="101"/>
      <c r="D116" s="101"/>
      <c r="E116" s="101"/>
      <c r="F116" s="103"/>
      <c r="G116" s="101"/>
    </row>
    <row r="117" spans="2:7" s="85" customFormat="1" x14ac:dyDescent="0.25">
      <c r="B117" s="101"/>
      <c r="C117" s="101"/>
      <c r="D117" s="101"/>
      <c r="E117" s="101"/>
      <c r="F117" s="103"/>
      <c r="G117" s="101"/>
    </row>
    <row r="118" spans="2:7" s="85" customFormat="1" x14ac:dyDescent="0.25">
      <c r="B118" s="101"/>
      <c r="C118" s="101"/>
      <c r="D118" s="101"/>
      <c r="E118" s="101"/>
      <c r="F118" s="103"/>
      <c r="G118" s="101"/>
    </row>
    <row r="119" spans="2:7" s="85" customFormat="1" x14ac:dyDescent="0.25">
      <c r="B119" s="101"/>
      <c r="C119" s="101"/>
      <c r="D119" s="101"/>
      <c r="E119" s="101"/>
      <c r="F119" s="103"/>
      <c r="G119" s="101"/>
    </row>
    <row r="120" spans="2:7" s="85" customFormat="1" x14ac:dyDescent="0.25">
      <c r="B120" s="101"/>
      <c r="C120" s="101"/>
      <c r="D120" s="101"/>
      <c r="E120" s="101"/>
      <c r="F120" s="103"/>
      <c r="G120" s="101"/>
    </row>
    <row r="121" spans="2:7" s="85" customFormat="1" x14ac:dyDescent="0.25">
      <c r="B121" s="101"/>
      <c r="C121" s="101"/>
      <c r="D121" s="101"/>
      <c r="E121" s="101"/>
      <c r="F121" s="103"/>
      <c r="G121" s="101"/>
    </row>
    <row r="122" spans="2:7" s="85" customFormat="1" x14ac:dyDescent="0.25">
      <c r="B122" s="101"/>
      <c r="C122" s="101"/>
      <c r="D122" s="101"/>
      <c r="E122" s="101"/>
      <c r="F122" s="103"/>
      <c r="G122" s="101"/>
    </row>
    <row r="123" spans="2:7" s="85" customFormat="1" x14ac:dyDescent="0.25">
      <c r="B123" s="101"/>
      <c r="C123" s="101"/>
      <c r="D123" s="101"/>
      <c r="E123" s="101"/>
      <c r="F123" s="103"/>
      <c r="G123" s="101"/>
    </row>
    <row r="124" spans="2:7" s="85" customFormat="1" x14ac:dyDescent="0.25">
      <c r="B124" s="101"/>
      <c r="C124" s="101"/>
      <c r="D124" s="101"/>
      <c r="E124" s="101"/>
      <c r="F124" s="103"/>
      <c r="G124" s="101"/>
    </row>
    <row r="125" spans="2:7" s="85" customFormat="1" x14ac:dyDescent="0.25">
      <c r="B125" s="101"/>
      <c r="C125" s="101"/>
      <c r="D125" s="101"/>
      <c r="E125" s="101"/>
      <c r="F125" s="103"/>
      <c r="G125" s="101"/>
    </row>
    <row r="126" spans="2:7" s="85" customFormat="1" x14ac:dyDescent="0.25">
      <c r="B126" s="101"/>
      <c r="C126" s="101"/>
      <c r="D126" s="101"/>
      <c r="E126" s="101"/>
      <c r="F126" s="103"/>
      <c r="G126" s="101"/>
    </row>
    <row r="127" spans="2:7" s="85" customFormat="1" x14ac:dyDescent="0.25">
      <c r="B127" s="101"/>
      <c r="C127" s="101"/>
      <c r="D127" s="101"/>
      <c r="E127" s="101"/>
      <c r="F127" s="103"/>
      <c r="G127" s="101"/>
    </row>
    <row r="128" spans="2:7" s="85" customFormat="1" x14ac:dyDescent="0.25">
      <c r="B128" s="101"/>
      <c r="C128" s="101"/>
      <c r="D128" s="101"/>
      <c r="E128" s="101"/>
      <c r="F128" s="103"/>
      <c r="G128" s="101"/>
    </row>
    <row r="129" spans="2:7" s="85" customFormat="1" x14ac:dyDescent="0.25">
      <c r="B129" s="101"/>
      <c r="C129" s="101"/>
      <c r="D129" s="101"/>
      <c r="E129" s="101"/>
      <c r="F129" s="103"/>
      <c r="G129" s="101"/>
    </row>
    <row r="130" spans="2:7" s="85" customFormat="1" x14ac:dyDescent="0.25">
      <c r="B130" s="101"/>
      <c r="C130" s="101"/>
      <c r="D130" s="101"/>
      <c r="E130" s="101"/>
      <c r="F130" s="103"/>
      <c r="G130" s="101"/>
    </row>
    <row r="131" spans="2:7" s="85" customFormat="1" x14ac:dyDescent="0.25">
      <c r="B131" s="101"/>
      <c r="C131" s="101"/>
      <c r="D131" s="101"/>
      <c r="E131" s="101"/>
      <c r="F131" s="103"/>
      <c r="G131" s="101"/>
    </row>
    <row r="132" spans="2:7" s="85" customFormat="1" x14ac:dyDescent="0.25">
      <c r="B132" s="101"/>
      <c r="C132" s="101"/>
      <c r="D132" s="101"/>
      <c r="E132" s="101"/>
      <c r="F132" s="103"/>
      <c r="G132" s="101"/>
    </row>
    <row r="133" spans="2:7" s="85" customFormat="1" x14ac:dyDescent="0.25">
      <c r="B133" s="101"/>
      <c r="C133" s="101"/>
      <c r="D133" s="101"/>
      <c r="E133" s="101"/>
      <c r="F133" s="103"/>
      <c r="G133" s="101"/>
    </row>
    <row r="134" spans="2:7" s="85" customFormat="1" x14ac:dyDescent="0.25">
      <c r="B134" s="101"/>
      <c r="C134" s="101"/>
      <c r="D134" s="101"/>
      <c r="E134" s="101"/>
      <c r="F134" s="103"/>
      <c r="G134" s="101"/>
    </row>
    <row r="135" spans="2:7" s="85" customFormat="1" x14ac:dyDescent="0.25">
      <c r="B135" s="101"/>
      <c r="C135" s="101"/>
      <c r="D135" s="101"/>
      <c r="E135" s="101"/>
      <c r="F135" s="103"/>
      <c r="G135" s="101"/>
    </row>
    <row r="136" spans="2:7" s="85" customFormat="1" x14ac:dyDescent="0.25">
      <c r="B136" s="101"/>
      <c r="C136" s="101"/>
      <c r="D136" s="101"/>
      <c r="E136" s="101"/>
      <c r="F136" s="103"/>
      <c r="G136" s="101"/>
    </row>
    <row r="137" spans="2:7" s="85" customFormat="1" x14ac:dyDescent="0.25">
      <c r="B137" s="101"/>
      <c r="C137" s="101"/>
      <c r="D137" s="101"/>
      <c r="E137" s="101"/>
      <c r="F137" s="103"/>
      <c r="G137" s="101"/>
    </row>
    <row r="138" spans="2:7" s="85" customFormat="1" x14ac:dyDescent="0.25">
      <c r="B138" s="101"/>
      <c r="C138" s="101"/>
      <c r="D138" s="101"/>
      <c r="E138" s="101"/>
      <c r="F138" s="103"/>
      <c r="G138" s="101"/>
    </row>
    <row r="139" spans="2:7" s="85" customFormat="1" x14ac:dyDescent="0.25">
      <c r="B139" s="101"/>
      <c r="C139" s="101"/>
      <c r="D139" s="101"/>
      <c r="E139" s="101"/>
      <c r="F139" s="103"/>
      <c r="G139" s="101"/>
    </row>
    <row r="140" spans="2:7" s="85" customFormat="1" x14ac:dyDescent="0.25">
      <c r="B140" s="101"/>
      <c r="C140" s="101"/>
      <c r="D140" s="101"/>
      <c r="E140" s="101"/>
      <c r="F140" s="103"/>
      <c r="G140" s="101"/>
    </row>
    <row r="141" spans="2:7" s="85" customFormat="1" x14ac:dyDescent="0.25">
      <c r="B141" s="101"/>
      <c r="C141" s="101"/>
      <c r="D141" s="101"/>
      <c r="E141" s="101"/>
      <c r="F141" s="103"/>
      <c r="G141" s="101"/>
    </row>
    <row r="142" spans="2:7" s="85" customFormat="1" x14ac:dyDescent="0.25">
      <c r="B142" s="101"/>
      <c r="C142" s="101"/>
      <c r="D142" s="101"/>
      <c r="E142" s="101"/>
      <c r="F142" s="103"/>
      <c r="G142" s="101"/>
    </row>
    <row r="143" spans="2:7" s="85" customFormat="1" x14ac:dyDescent="0.25">
      <c r="B143" s="101"/>
      <c r="C143" s="101"/>
      <c r="D143" s="101"/>
      <c r="E143" s="101"/>
      <c r="F143" s="103"/>
      <c r="G143" s="101"/>
    </row>
    <row r="144" spans="2:7" s="85" customFormat="1" x14ac:dyDescent="0.25">
      <c r="B144" s="101"/>
      <c r="C144" s="101"/>
      <c r="D144" s="101"/>
      <c r="E144" s="101"/>
      <c r="F144" s="103"/>
      <c r="G144" s="101"/>
    </row>
    <row r="145" spans="2:7" s="85" customFormat="1" x14ac:dyDescent="0.25">
      <c r="B145" s="101"/>
      <c r="C145" s="101"/>
      <c r="D145" s="101"/>
      <c r="E145" s="101"/>
      <c r="F145" s="103"/>
      <c r="G145" s="101"/>
    </row>
    <row r="146" spans="2:7" s="85" customFormat="1" x14ac:dyDescent="0.25">
      <c r="B146" s="101"/>
      <c r="C146" s="101"/>
      <c r="D146" s="101"/>
      <c r="E146" s="101"/>
      <c r="F146" s="103"/>
      <c r="G146" s="101"/>
    </row>
    <row r="147" spans="2:7" s="85" customFormat="1" x14ac:dyDescent="0.25">
      <c r="B147" s="101"/>
      <c r="C147" s="101"/>
      <c r="D147" s="101"/>
      <c r="E147" s="101"/>
      <c r="F147" s="103"/>
      <c r="G147" s="101"/>
    </row>
    <row r="148" spans="2:7" s="85" customFormat="1" x14ac:dyDescent="0.25">
      <c r="B148" s="101"/>
      <c r="C148" s="101"/>
      <c r="D148" s="101"/>
      <c r="E148" s="101"/>
      <c r="F148" s="103"/>
      <c r="G148" s="101"/>
    </row>
    <row r="149" spans="2:7" s="85" customFormat="1" x14ac:dyDescent="0.25">
      <c r="B149" s="101"/>
      <c r="C149" s="101"/>
      <c r="D149" s="101"/>
      <c r="E149" s="101"/>
      <c r="F149" s="103"/>
      <c r="G149" s="101"/>
    </row>
    <row r="150" spans="2:7" s="85" customFormat="1" x14ac:dyDescent="0.25">
      <c r="B150" s="101"/>
      <c r="C150" s="101"/>
      <c r="D150" s="101"/>
      <c r="E150" s="101"/>
      <c r="F150" s="103"/>
      <c r="G150" s="101"/>
    </row>
    <row r="151" spans="2:7" s="85" customFormat="1" x14ac:dyDescent="0.25">
      <c r="B151" s="101"/>
      <c r="C151" s="101"/>
      <c r="D151" s="101"/>
      <c r="E151" s="101"/>
      <c r="F151" s="103"/>
      <c r="G151" s="101"/>
    </row>
    <row r="152" spans="2:7" s="85" customFormat="1" x14ac:dyDescent="0.25">
      <c r="B152" s="101"/>
      <c r="C152" s="101"/>
      <c r="D152" s="101"/>
      <c r="E152" s="101"/>
      <c r="F152" s="103"/>
      <c r="G152" s="101"/>
    </row>
    <row r="153" spans="2:7" s="85" customFormat="1" x14ac:dyDescent="0.25">
      <c r="B153" s="101"/>
      <c r="C153" s="101"/>
      <c r="D153" s="101"/>
      <c r="E153" s="101"/>
      <c r="F153" s="103"/>
      <c r="G153" s="101"/>
    </row>
    <row r="154" spans="2:7" s="85" customFormat="1" x14ac:dyDescent="0.25">
      <c r="B154" s="101"/>
      <c r="C154" s="101"/>
      <c r="D154" s="101"/>
      <c r="E154" s="101"/>
      <c r="F154" s="103"/>
      <c r="G154" s="101"/>
    </row>
    <row r="155" spans="2:7" s="85" customFormat="1" x14ac:dyDescent="0.25">
      <c r="B155" s="101"/>
      <c r="C155" s="101"/>
      <c r="D155" s="101"/>
      <c r="E155" s="101"/>
      <c r="F155" s="103"/>
      <c r="G155" s="101"/>
    </row>
    <row r="156" spans="2:7" s="85" customFormat="1" x14ac:dyDescent="0.25">
      <c r="B156" s="101"/>
      <c r="C156" s="101"/>
      <c r="D156" s="101"/>
      <c r="E156" s="101"/>
      <c r="F156" s="103"/>
      <c r="G156" s="101"/>
    </row>
    <row r="157" spans="2:7" s="85" customFormat="1" x14ac:dyDescent="0.25">
      <c r="B157" s="101"/>
      <c r="C157" s="101"/>
      <c r="D157" s="101"/>
      <c r="E157" s="101"/>
      <c r="F157" s="103"/>
      <c r="G157" s="101"/>
    </row>
    <row r="158" spans="2:7" s="85" customFormat="1" x14ac:dyDescent="0.25">
      <c r="B158" s="101"/>
      <c r="C158" s="101"/>
      <c r="D158" s="101"/>
      <c r="E158" s="101"/>
      <c r="F158" s="103"/>
      <c r="G158" s="101"/>
    </row>
    <row r="159" spans="2:7" s="85" customFormat="1" x14ac:dyDescent="0.25">
      <c r="B159" s="101"/>
      <c r="C159" s="101"/>
      <c r="D159" s="101"/>
      <c r="E159" s="101"/>
      <c r="F159" s="103"/>
      <c r="G159" s="101"/>
    </row>
    <row r="160" spans="2:7" s="85" customFormat="1" x14ac:dyDescent="0.25">
      <c r="B160" s="101"/>
      <c r="C160" s="101"/>
      <c r="D160" s="101"/>
      <c r="E160" s="101"/>
      <c r="F160" s="103"/>
      <c r="G160" s="101"/>
    </row>
    <row r="161" spans="2:7" s="85" customFormat="1" x14ac:dyDescent="0.25">
      <c r="B161" s="101"/>
      <c r="C161" s="101"/>
      <c r="D161" s="101"/>
      <c r="E161" s="101"/>
      <c r="F161" s="103"/>
      <c r="G161" s="101"/>
    </row>
    <row r="162" spans="2:7" s="85" customFormat="1" x14ac:dyDescent="0.25">
      <c r="B162" s="101"/>
      <c r="C162" s="101"/>
      <c r="D162" s="101"/>
      <c r="E162" s="101"/>
      <c r="F162" s="103"/>
      <c r="G162" s="101"/>
    </row>
    <row r="163" spans="2:7" s="85" customFormat="1" x14ac:dyDescent="0.25">
      <c r="B163" s="101"/>
      <c r="C163" s="101"/>
      <c r="D163" s="101"/>
      <c r="E163" s="101"/>
      <c r="F163" s="103"/>
      <c r="G163" s="101"/>
    </row>
    <row r="164" spans="2:7" s="85" customFormat="1" x14ac:dyDescent="0.25">
      <c r="B164" s="101"/>
      <c r="C164" s="101"/>
      <c r="D164" s="101"/>
      <c r="E164" s="101"/>
      <c r="F164" s="103"/>
      <c r="G164" s="101"/>
    </row>
    <row r="165" spans="2:7" s="85" customFormat="1" x14ac:dyDescent="0.25">
      <c r="B165" s="101"/>
      <c r="C165" s="101"/>
      <c r="D165" s="101"/>
      <c r="E165" s="101"/>
      <c r="F165" s="103"/>
      <c r="G165" s="101"/>
    </row>
    <row r="166" spans="2:7" s="85" customFormat="1" x14ac:dyDescent="0.25">
      <c r="B166" s="101"/>
      <c r="C166" s="101"/>
      <c r="D166" s="101"/>
      <c r="E166" s="101"/>
      <c r="F166" s="103"/>
      <c r="G166" s="101"/>
    </row>
    <row r="167" spans="2:7" s="85" customFormat="1" x14ac:dyDescent="0.25">
      <c r="B167" s="101"/>
      <c r="C167" s="101"/>
      <c r="D167" s="101"/>
      <c r="E167" s="101"/>
      <c r="F167" s="103"/>
      <c r="G167" s="101"/>
    </row>
    <row r="168" spans="2:7" s="85" customFormat="1" x14ac:dyDescent="0.25">
      <c r="B168" s="101"/>
      <c r="C168" s="101"/>
      <c r="D168" s="101"/>
      <c r="E168" s="101"/>
      <c r="F168" s="103"/>
      <c r="G168" s="101"/>
    </row>
    <row r="169" spans="2:7" s="85" customFormat="1" x14ac:dyDescent="0.25">
      <c r="B169" s="101"/>
      <c r="C169" s="101"/>
      <c r="D169" s="101"/>
      <c r="E169" s="101"/>
      <c r="F169" s="103"/>
      <c r="G169" s="101"/>
    </row>
    <row r="170" spans="2:7" s="85" customFormat="1" x14ac:dyDescent="0.25">
      <c r="B170" s="101"/>
      <c r="C170" s="101"/>
      <c r="D170" s="101"/>
      <c r="E170" s="101"/>
      <c r="F170" s="103"/>
      <c r="G170" s="101"/>
    </row>
    <row r="171" spans="2:7" s="85" customFormat="1" x14ac:dyDescent="0.25">
      <c r="B171" s="101"/>
      <c r="C171" s="101"/>
      <c r="D171" s="101"/>
      <c r="E171" s="101"/>
      <c r="F171" s="103"/>
      <c r="G171" s="101"/>
    </row>
    <row r="172" spans="2:7" s="85" customFormat="1" x14ac:dyDescent="0.25">
      <c r="B172" s="101"/>
      <c r="C172" s="101"/>
      <c r="D172" s="101"/>
      <c r="E172" s="101"/>
      <c r="F172" s="103"/>
      <c r="G172" s="101"/>
    </row>
    <row r="173" spans="2:7" s="85" customFormat="1" x14ac:dyDescent="0.25">
      <c r="B173" s="101"/>
      <c r="C173" s="101"/>
      <c r="D173" s="101"/>
      <c r="E173" s="101"/>
      <c r="F173" s="103"/>
      <c r="G173" s="101"/>
    </row>
    <row r="174" spans="2:7" s="85" customFormat="1" x14ac:dyDescent="0.25">
      <c r="B174" s="101"/>
      <c r="C174" s="101"/>
      <c r="D174" s="101"/>
      <c r="E174" s="101"/>
      <c r="F174" s="103"/>
      <c r="G174" s="101"/>
    </row>
    <row r="175" spans="2:7" s="85" customFormat="1" x14ac:dyDescent="0.25">
      <c r="B175" s="101"/>
      <c r="C175" s="101"/>
      <c r="D175" s="101"/>
      <c r="E175" s="101"/>
      <c r="F175" s="103"/>
      <c r="G175" s="101"/>
    </row>
    <row r="176" spans="2:7" s="85" customFormat="1" x14ac:dyDescent="0.25">
      <c r="B176" s="101"/>
      <c r="C176" s="101"/>
      <c r="D176" s="101"/>
      <c r="E176" s="101"/>
      <c r="F176" s="103"/>
      <c r="G176" s="101"/>
    </row>
    <row r="177" spans="2:7" s="85" customFormat="1" x14ac:dyDescent="0.25">
      <c r="B177" s="101"/>
      <c r="C177" s="101"/>
      <c r="D177" s="101"/>
      <c r="E177" s="101"/>
      <c r="F177" s="103"/>
      <c r="G177" s="101"/>
    </row>
    <row r="178" spans="2:7" s="85" customFormat="1" x14ac:dyDescent="0.25">
      <c r="B178" s="101"/>
      <c r="C178" s="101"/>
      <c r="D178" s="101"/>
      <c r="E178" s="101"/>
      <c r="F178" s="103"/>
      <c r="G178" s="101"/>
    </row>
    <row r="179" spans="2:7" s="85" customFormat="1" x14ac:dyDescent="0.25">
      <c r="B179" s="101"/>
      <c r="C179" s="101"/>
      <c r="D179" s="101"/>
      <c r="E179" s="101"/>
      <c r="F179" s="103"/>
      <c r="G179" s="101"/>
    </row>
    <row r="180" spans="2:7" s="85" customFormat="1" x14ac:dyDescent="0.25">
      <c r="B180" s="101"/>
      <c r="C180" s="101"/>
      <c r="D180" s="101"/>
      <c r="E180" s="101"/>
      <c r="F180" s="103"/>
      <c r="G180" s="101"/>
    </row>
    <row r="181" spans="2:7" s="85" customFormat="1" x14ac:dyDescent="0.25">
      <c r="B181" s="101"/>
      <c r="C181" s="101"/>
      <c r="D181" s="101"/>
      <c r="E181" s="101"/>
      <c r="F181" s="103"/>
      <c r="G181" s="101"/>
    </row>
    <row r="182" spans="2:7" s="85" customFormat="1" x14ac:dyDescent="0.25">
      <c r="B182" s="101"/>
      <c r="C182" s="101"/>
      <c r="D182" s="101"/>
      <c r="E182" s="101"/>
      <c r="F182" s="103"/>
      <c r="G182" s="101"/>
    </row>
    <row r="183" spans="2:7" s="85" customFormat="1" x14ac:dyDescent="0.25">
      <c r="B183" s="101"/>
      <c r="C183" s="101"/>
      <c r="D183" s="101"/>
      <c r="E183" s="101"/>
      <c r="F183" s="103"/>
      <c r="G183" s="101"/>
    </row>
    <row r="184" spans="2:7" s="85" customFormat="1" x14ac:dyDescent="0.25">
      <c r="B184" s="101"/>
      <c r="C184" s="101"/>
      <c r="D184" s="101"/>
      <c r="E184" s="101"/>
      <c r="F184" s="103"/>
      <c r="G184" s="101"/>
    </row>
    <row r="185" spans="2:7" s="85" customFormat="1" x14ac:dyDescent="0.25">
      <c r="B185" s="101"/>
      <c r="C185" s="101"/>
      <c r="D185" s="101"/>
      <c r="E185" s="101"/>
      <c r="F185" s="103"/>
      <c r="G185" s="101"/>
    </row>
    <row r="186" spans="2:7" s="85" customFormat="1" x14ac:dyDescent="0.25">
      <c r="B186" s="101"/>
      <c r="C186" s="101"/>
      <c r="D186" s="101"/>
      <c r="E186" s="101"/>
      <c r="F186" s="103"/>
      <c r="G186" s="101"/>
    </row>
    <row r="187" spans="2:7" s="85" customFormat="1" x14ac:dyDescent="0.25">
      <c r="B187" s="101"/>
      <c r="C187" s="101"/>
      <c r="D187" s="101"/>
      <c r="E187" s="101"/>
      <c r="F187" s="103"/>
      <c r="G187" s="101"/>
    </row>
    <row r="188" spans="2:7" s="85" customFormat="1" x14ac:dyDescent="0.25">
      <c r="B188" s="101"/>
      <c r="C188" s="101"/>
      <c r="D188" s="101"/>
      <c r="E188" s="101"/>
      <c r="F188" s="103"/>
      <c r="G188" s="101"/>
    </row>
    <row r="189" spans="2:7" s="85" customFormat="1" x14ac:dyDescent="0.25">
      <c r="B189" s="101"/>
      <c r="C189" s="101"/>
      <c r="D189" s="101"/>
      <c r="E189" s="101"/>
      <c r="F189" s="103"/>
      <c r="G189" s="101"/>
    </row>
    <row r="190" spans="2:7" s="85" customFormat="1" x14ac:dyDescent="0.25">
      <c r="B190" s="101"/>
      <c r="C190" s="101"/>
      <c r="D190" s="101"/>
      <c r="E190" s="101"/>
      <c r="F190" s="103"/>
      <c r="G190" s="101"/>
    </row>
    <row r="191" spans="2:7" s="85" customFormat="1" x14ac:dyDescent="0.25">
      <c r="B191" s="101"/>
      <c r="C191" s="101"/>
      <c r="D191" s="101"/>
      <c r="E191" s="101"/>
      <c r="F191" s="103"/>
      <c r="G191" s="101"/>
    </row>
    <row r="192" spans="2:7" s="85" customFormat="1" x14ac:dyDescent="0.25">
      <c r="B192" s="101"/>
      <c r="C192" s="101"/>
      <c r="D192" s="101"/>
      <c r="E192" s="101"/>
      <c r="F192" s="103"/>
      <c r="G192" s="101"/>
    </row>
    <row r="193" spans="2:7" s="85" customFormat="1" x14ac:dyDescent="0.25">
      <c r="B193" s="101"/>
      <c r="C193" s="101"/>
      <c r="D193" s="101"/>
      <c r="E193" s="101"/>
      <c r="F193" s="103"/>
      <c r="G193" s="101"/>
    </row>
    <row r="194" spans="2:7" s="85" customFormat="1" x14ac:dyDescent="0.25">
      <c r="B194" s="101"/>
      <c r="C194" s="101"/>
      <c r="D194" s="101"/>
      <c r="E194" s="101"/>
      <c r="F194" s="103"/>
      <c r="G194" s="101"/>
    </row>
    <row r="195" spans="2:7" s="85" customFormat="1" x14ac:dyDescent="0.25">
      <c r="B195" s="101"/>
      <c r="C195" s="101"/>
      <c r="D195" s="101"/>
      <c r="E195" s="101"/>
      <c r="F195" s="103"/>
      <c r="G195" s="101"/>
    </row>
    <row r="196" spans="2:7" s="85" customFormat="1" x14ac:dyDescent="0.25">
      <c r="B196" s="101"/>
      <c r="C196" s="101"/>
      <c r="D196" s="101"/>
      <c r="E196" s="101"/>
      <c r="F196" s="103"/>
      <c r="G196" s="101"/>
    </row>
    <row r="197" spans="2:7" s="85" customFormat="1" x14ac:dyDescent="0.25">
      <c r="B197" s="101"/>
      <c r="C197" s="101"/>
      <c r="D197" s="101"/>
      <c r="E197" s="101"/>
      <c r="F197" s="103"/>
      <c r="G197" s="101"/>
    </row>
    <row r="198" spans="2:7" s="85" customFormat="1" x14ac:dyDescent="0.25">
      <c r="B198" s="101"/>
      <c r="C198" s="101"/>
      <c r="D198" s="101"/>
      <c r="E198" s="101"/>
      <c r="F198" s="103"/>
      <c r="G198" s="101"/>
    </row>
    <row r="199" spans="2:7" s="85" customFormat="1" x14ac:dyDescent="0.25">
      <c r="B199" s="101"/>
      <c r="C199" s="101"/>
      <c r="D199" s="101"/>
      <c r="E199" s="101"/>
      <c r="F199" s="103"/>
      <c r="G199" s="101"/>
    </row>
    <row r="200" spans="2:7" s="85" customFormat="1" x14ac:dyDescent="0.25">
      <c r="B200" s="101"/>
      <c r="C200" s="101"/>
      <c r="D200" s="101"/>
      <c r="E200" s="101"/>
      <c r="F200" s="103"/>
      <c r="G200" s="101"/>
    </row>
    <row r="201" spans="2:7" s="85" customFormat="1" x14ac:dyDescent="0.25">
      <c r="B201" s="101"/>
      <c r="C201" s="101"/>
      <c r="D201" s="101"/>
      <c r="E201" s="101"/>
      <c r="F201" s="103"/>
      <c r="G201" s="101"/>
    </row>
    <row r="202" spans="2:7" s="85" customFormat="1" x14ac:dyDescent="0.25">
      <c r="B202" s="101"/>
      <c r="C202" s="101"/>
      <c r="D202" s="101"/>
      <c r="E202" s="101"/>
      <c r="F202" s="103"/>
      <c r="G202" s="101"/>
    </row>
    <row r="203" spans="2:7" s="85" customFormat="1" x14ac:dyDescent="0.25">
      <c r="B203" s="101"/>
      <c r="C203" s="101"/>
      <c r="D203" s="101"/>
      <c r="E203" s="101"/>
      <c r="F203" s="103"/>
      <c r="G203" s="101"/>
    </row>
    <row r="204" spans="2:7" s="85" customFormat="1" x14ac:dyDescent="0.25">
      <c r="B204" s="101"/>
      <c r="C204" s="101"/>
      <c r="D204" s="101"/>
      <c r="E204" s="101"/>
      <c r="F204" s="103"/>
      <c r="G204" s="101"/>
    </row>
    <row r="205" spans="2:7" s="85" customFormat="1" x14ac:dyDescent="0.25">
      <c r="B205" s="101"/>
      <c r="C205" s="101"/>
      <c r="D205" s="101"/>
      <c r="E205" s="101"/>
      <c r="F205" s="103"/>
      <c r="G205" s="101"/>
    </row>
    <row r="206" spans="2:7" s="85" customFormat="1" x14ac:dyDescent="0.25">
      <c r="B206" s="101"/>
      <c r="C206" s="101"/>
      <c r="D206" s="101"/>
      <c r="E206" s="101"/>
      <c r="F206" s="103"/>
      <c r="G206" s="101"/>
    </row>
    <row r="207" spans="2:7" s="85" customFormat="1" x14ac:dyDescent="0.25">
      <c r="B207" s="101"/>
      <c r="C207" s="101"/>
      <c r="D207" s="101"/>
      <c r="E207" s="101"/>
      <c r="F207" s="103"/>
      <c r="G207" s="101"/>
    </row>
    <row r="208" spans="2:7" s="85" customFormat="1" x14ac:dyDescent="0.25">
      <c r="B208" s="101"/>
      <c r="C208" s="101"/>
      <c r="D208" s="101"/>
      <c r="E208" s="101"/>
      <c r="F208" s="103"/>
      <c r="G208" s="101"/>
    </row>
    <row r="209" spans="2:7" s="85" customFormat="1" x14ac:dyDescent="0.25">
      <c r="B209" s="101"/>
      <c r="C209" s="101"/>
      <c r="D209" s="101"/>
      <c r="E209" s="101"/>
      <c r="F209" s="103"/>
      <c r="G209" s="101"/>
    </row>
    <row r="210" spans="2:7" s="85" customFormat="1" x14ac:dyDescent="0.25">
      <c r="B210" s="101"/>
      <c r="C210" s="101"/>
      <c r="D210" s="101"/>
      <c r="E210" s="101"/>
      <c r="F210" s="103"/>
      <c r="G210" s="101"/>
    </row>
    <row r="211" spans="2:7" s="85" customFormat="1" x14ac:dyDescent="0.25">
      <c r="B211" s="101"/>
      <c r="C211" s="101"/>
      <c r="D211" s="101"/>
      <c r="E211" s="101"/>
      <c r="F211" s="103"/>
      <c r="G211" s="101"/>
    </row>
    <row r="212" spans="2:7" s="85" customFormat="1" x14ac:dyDescent="0.25">
      <c r="B212" s="101"/>
      <c r="C212" s="101"/>
      <c r="D212" s="101"/>
      <c r="E212" s="101"/>
      <c r="F212" s="103"/>
      <c r="G212" s="101"/>
    </row>
    <row r="213" spans="2:7" s="85" customFormat="1" x14ac:dyDescent="0.25">
      <c r="B213" s="101"/>
      <c r="C213" s="101"/>
      <c r="D213" s="101"/>
      <c r="E213" s="101"/>
      <c r="F213" s="103"/>
      <c r="G213" s="101"/>
    </row>
    <row r="214" spans="2:7" s="85" customFormat="1" x14ac:dyDescent="0.25">
      <c r="B214" s="101"/>
      <c r="C214" s="101"/>
      <c r="D214" s="101"/>
      <c r="E214" s="101"/>
      <c r="F214" s="103"/>
      <c r="G214" s="101"/>
    </row>
    <row r="215" spans="2:7" s="85" customFormat="1" x14ac:dyDescent="0.25">
      <c r="B215" s="101"/>
      <c r="C215" s="101"/>
      <c r="D215" s="101"/>
      <c r="E215" s="101"/>
      <c r="F215" s="103"/>
      <c r="G215" s="101"/>
    </row>
    <row r="216" spans="2:7" s="85" customFormat="1" x14ac:dyDescent="0.25">
      <c r="B216" s="101"/>
      <c r="C216" s="101"/>
      <c r="D216" s="101"/>
      <c r="E216" s="101"/>
      <c r="F216" s="103"/>
      <c r="G216" s="101"/>
    </row>
    <row r="217" spans="2:7" s="85" customFormat="1" x14ac:dyDescent="0.25">
      <c r="B217" s="101"/>
      <c r="C217" s="101"/>
      <c r="D217" s="101"/>
      <c r="E217" s="101"/>
      <c r="F217" s="103"/>
      <c r="G217" s="101"/>
    </row>
    <row r="218" spans="2:7" s="85" customFormat="1" x14ac:dyDescent="0.25">
      <c r="B218" s="101"/>
      <c r="C218" s="101"/>
      <c r="D218" s="101"/>
      <c r="E218" s="101"/>
      <c r="F218" s="103"/>
      <c r="G218" s="101"/>
    </row>
    <row r="219" spans="2:7" s="85" customFormat="1" x14ac:dyDescent="0.25">
      <c r="B219" s="101"/>
      <c r="C219" s="101"/>
      <c r="D219" s="101"/>
      <c r="E219" s="101"/>
      <c r="F219" s="103"/>
      <c r="G219" s="101"/>
    </row>
    <row r="220" spans="2:7" s="85" customFormat="1" x14ac:dyDescent="0.25">
      <c r="B220" s="101"/>
      <c r="C220" s="101"/>
      <c r="D220" s="101"/>
      <c r="E220" s="101"/>
      <c r="F220" s="103"/>
      <c r="G220" s="101"/>
    </row>
    <row r="221" spans="2:7" s="85" customFormat="1" x14ac:dyDescent="0.25">
      <c r="B221" s="101"/>
      <c r="C221" s="101"/>
      <c r="D221" s="101"/>
      <c r="E221" s="101"/>
      <c r="F221" s="103"/>
      <c r="G221" s="101"/>
    </row>
    <row r="222" spans="2:7" s="85" customFormat="1" x14ac:dyDescent="0.25">
      <c r="B222" s="101"/>
      <c r="C222" s="101"/>
      <c r="D222" s="101"/>
      <c r="E222" s="101"/>
      <c r="F222" s="103"/>
      <c r="G222" s="101"/>
    </row>
    <row r="223" spans="2:7" s="85" customFormat="1" x14ac:dyDescent="0.25">
      <c r="B223" s="101"/>
      <c r="C223" s="101"/>
      <c r="D223" s="101"/>
      <c r="E223" s="101"/>
      <c r="F223" s="103"/>
      <c r="G223" s="101"/>
    </row>
    <row r="224" spans="2:7" s="85" customFormat="1" x14ac:dyDescent="0.25">
      <c r="B224" s="101"/>
      <c r="C224" s="101"/>
      <c r="D224" s="101"/>
      <c r="E224" s="101"/>
      <c r="F224" s="103"/>
      <c r="G224" s="101"/>
    </row>
    <row r="225" spans="2:7" s="85" customFormat="1" x14ac:dyDescent="0.25">
      <c r="B225" s="101"/>
      <c r="C225" s="101"/>
      <c r="D225" s="101"/>
      <c r="E225" s="101"/>
      <c r="F225" s="103"/>
      <c r="G225" s="101"/>
    </row>
    <row r="226" spans="2:7" s="85" customFormat="1" x14ac:dyDescent="0.25">
      <c r="B226" s="101"/>
      <c r="C226" s="101"/>
      <c r="D226" s="101"/>
      <c r="E226" s="101"/>
      <c r="F226" s="103"/>
      <c r="G226" s="101"/>
    </row>
    <row r="227" spans="2:7" s="85" customFormat="1" x14ac:dyDescent="0.25">
      <c r="B227" s="101"/>
      <c r="C227" s="101"/>
      <c r="D227" s="101"/>
      <c r="E227" s="101"/>
      <c r="F227" s="103"/>
      <c r="G227" s="101"/>
    </row>
    <row r="228" spans="2:7" s="85" customFormat="1" x14ac:dyDescent="0.25">
      <c r="B228" s="101"/>
      <c r="C228" s="101"/>
      <c r="D228" s="101"/>
      <c r="E228" s="101"/>
      <c r="F228" s="103"/>
      <c r="G228" s="101"/>
    </row>
    <row r="229" spans="2:7" s="85" customFormat="1" x14ac:dyDescent="0.25">
      <c r="B229" s="101"/>
      <c r="C229" s="101"/>
      <c r="D229" s="101"/>
      <c r="E229" s="101"/>
      <c r="F229" s="103"/>
      <c r="G229" s="101"/>
    </row>
    <row r="230" spans="2:7" s="85" customFormat="1" x14ac:dyDescent="0.25">
      <c r="B230" s="101"/>
      <c r="C230" s="101"/>
      <c r="D230" s="101"/>
      <c r="E230" s="101"/>
      <c r="F230" s="103"/>
      <c r="G230" s="101"/>
    </row>
    <row r="231" spans="2:7" s="85" customFormat="1" x14ac:dyDescent="0.25">
      <c r="B231" s="101"/>
      <c r="C231" s="101"/>
      <c r="D231" s="101"/>
      <c r="E231" s="101"/>
      <c r="F231" s="103"/>
      <c r="G231" s="101"/>
    </row>
    <row r="232" spans="2:7" s="85" customFormat="1" x14ac:dyDescent="0.25">
      <c r="B232" s="101"/>
      <c r="C232" s="101"/>
      <c r="D232" s="101"/>
      <c r="E232" s="101"/>
      <c r="F232" s="103"/>
      <c r="G232" s="101"/>
    </row>
    <row r="233" spans="2:7" s="85" customFormat="1" x14ac:dyDescent="0.25">
      <c r="B233" s="101"/>
      <c r="C233" s="101"/>
      <c r="D233" s="101"/>
      <c r="E233" s="101"/>
      <c r="F233" s="103"/>
      <c r="G233" s="101"/>
    </row>
    <row r="234" spans="2:7" s="85" customFormat="1" x14ac:dyDescent="0.25">
      <c r="B234" s="101"/>
      <c r="C234" s="101"/>
      <c r="D234" s="101"/>
      <c r="E234" s="101"/>
      <c r="F234" s="103"/>
      <c r="G234" s="101"/>
    </row>
    <row r="235" spans="2:7" s="85" customFormat="1" x14ac:dyDescent="0.25">
      <c r="B235" s="101"/>
      <c r="C235" s="101"/>
      <c r="D235" s="101"/>
      <c r="E235" s="101"/>
      <c r="F235" s="103"/>
      <c r="G235" s="101"/>
    </row>
    <row r="236" spans="2:7" s="85" customFormat="1" x14ac:dyDescent="0.25">
      <c r="B236" s="101"/>
      <c r="C236" s="101"/>
      <c r="D236" s="101"/>
      <c r="E236" s="101"/>
      <c r="F236" s="103"/>
      <c r="G236" s="101"/>
    </row>
    <row r="237" spans="2:7" s="85" customFormat="1" x14ac:dyDescent="0.25">
      <c r="B237" s="101"/>
      <c r="C237" s="101"/>
      <c r="D237" s="101"/>
      <c r="E237" s="101"/>
      <c r="F237" s="103"/>
      <c r="G237" s="101"/>
    </row>
    <row r="238" spans="2:7" s="85" customFormat="1" x14ac:dyDescent="0.25">
      <c r="B238" s="101"/>
      <c r="C238" s="101"/>
      <c r="D238" s="101"/>
      <c r="E238" s="101"/>
      <c r="F238" s="103"/>
      <c r="G238" s="101"/>
    </row>
    <row r="239" spans="2:7" s="85" customFormat="1" x14ac:dyDescent="0.25">
      <c r="B239" s="101"/>
      <c r="C239" s="101"/>
      <c r="D239" s="101"/>
      <c r="E239" s="101"/>
      <c r="F239" s="103"/>
      <c r="G239" s="101"/>
    </row>
    <row r="240" spans="2:7" s="85" customFormat="1" x14ac:dyDescent="0.25">
      <c r="B240" s="101"/>
      <c r="C240" s="101"/>
      <c r="D240" s="101"/>
      <c r="E240" s="101"/>
      <c r="F240" s="103"/>
      <c r="G240" s="101"/>
    </row>
    <row r="241" spans="2:7" s="85" customFormat="1" x14ac:dyDescent="0.25">
      <c r="B241" s="101"/>
      <c r="C241" s="101"/>
      <c r="D241" s="101"/>
      <c r="E241" s="101"/>
      <c r="F241" s="103"/>
      <c r="G241" s="101"/>
    </row>
    <row r="242" spans="2:7" s="85" customFormat="1" x14ac:dyDescent="0.25">
      <c r="B242" s="101"/>
      <c r="C242" s="101"/>
      <c r="D242" s="101"/>
      <c r="E242" s="101"/>
      <c r="F242" s="103"/>
      <c r="G242" s="101"/>
    </row>
    <row r="243" spans="2:7" s="85" customFormat="1" x14ac:dyDescent="0.25">
      <c r="B243" s="101"/>
      <c r="C243" s="101"/>
      <c r="D243" s="101"/>
      <c r="E243" s="101"/>
      <c r="F243" s="103"/>
      <c r="G243" s="101"/>
    </row>
    <row r="244" spans="2:7" s="85" customFormat="1" x14ac:dyDescent="0.25">
      <c r="B244" s="101"/>
      <c r="C244" s="101"/>
      <c r="D244" s="101"/>
      <c r="E244" s="101"/>
      <c r="F244" s="103"/>
      <c r="G244" s="101"/>
    </row>
    <row r="245" spans="2:7" s="85" customFormat="1" x14ac:dyDescent="0.25">
      <c r="B245" s="101"/>
      <c r="C245" s="101"/>
      <c r="D245" s="101"/>
      <c r="E245" s="101"/>
      <c r="F245" s="103"/>
      <c r="G245" s="101"/>
    </row>
    <row r="246" spans="2:7" s="85" customFormat="1" x14ac:dyDescent="0.25">
      <c r="B246" s="101"/>
      <c r="C246" s="101"/>
      <c r="D246" s="101"/>
      <c r="E246" s="101"/>
      <c r="F246" s="103"/>
      <c r="G246" s="101"/>
    </row>
    <row r="247" spans="2:7" s="85" customFormat="1" x14ac:dyDescent="0.25">
      <c r="B247" s="101"/>
      <c r="C247" s="101"/>
      <c r="D247" s="101"/>
      <c r="E247" s="101"/>
      <c r="F247" s="103"/>
      <c r="G247" s="101"/>
    </row>
    <row r="248" spans="2:7" s="85" customFormat="1" x14ac:dyDescent="0.25">
      <c r="B248" s="101"/>
      <c r="C248" s="101"/>
      <c r="D248" s="101"/>
      <c r="E248" s="101"/>
      <c r="F248" s="103"/>
      <c r="G248" s="101"/>
    </row>
    <row r="249" spans="2:7" s="85" customFormat="1" x14ac:dyDescent="0.25">
      <c r="B249" s="101"/>
      <c r="C249" s="101"/>
      <c r="D249" s="101"/>
      <c r="E249" s="101"/>
      <c r="F249" s="103"/>
      <c r="G249" s="101"/>
    </row>
    <row r="250" spans="2:7" s="85" customFormat="1" x14ac:dyDescent="0.25">
      <c r="B250" s="101"/>
      <c r="C250" s="101"/>
      <c r="D250" s="101"/>
      <c r="E250" s="101"/>
      <c r="F250" s="103"/>
      <c r="G250" s="101"/>
    </row>
    <row r="251" spans="2:7" s="85" customFormat="1" x14ac:dyDescent="0.25">
      <c r="B251" s="101"/>
      <c r="C251" s="101"/>
      <c r="D251" s="101"/>
      <c r="E251" s="101"/>
      <c r="F251" s="103"/>
      <c r="G251" s="101"/>
    </row>
    <row r="252" spans="2:7" s="85" customFormat="1" x14ac:dyDescent="0.25">
      <c r="B252" s="101"/>
      <c r="C252" s="101"/>
      <c r="D252" s="101"/>
      <c r="E252" s="101"/>
      <c r="F252" s="103"/>
      <c r="G252" s="101"/>
    </row>
    <row r="253" spans="2:7" s="85" customFormat="1" x14ac:dyDescent="0.25">
      <c r="B253" s="101"/>
      <c r="C253" s="101"/>
      <c r="D253" s="101"/>
      <c r="E253" s="101"/>
      <c r="F253" s="103"/>
      <c r="G253" s="101"/>
    </row>
    <row r="254" spans="2:7" s="85" customFormat="1" x14ac:dyDescent="0.25">
      <c r="B254" s="101"/>
      <c r="C254" s="101"/>
      <c r="D254" s="101"/>
      <c r="E254" s="101"/>
      <c r="F254" s="103"/>
      <c r="G254" s="101"/>
    </row>
    <row r="255" spans="2:7" s="85" customFormat="1" x14ac:dyDescent="0.25">
      <c r="B255" s="101"/>
      <c r="C255" s="101"/>
      <c r="D255" s="101"/>
      <c r="E255" s="101"/>
      <c r="F255" s="103"/>
      <c r="G255" s="101"/>
    </row>
    <row r="256" spans="2:7" s="85" customFormat="1" x14ac:dyDescent="0.25">
      <c r="B256" s="101"/>
      <c r="C256" s="101"/>
      <c r="D256" s="101"/>
      <c r="E256" s="101"/>
      <c r="F256" s="103"/>
      <c r="G256" s="101"/>
    </row>
    <row r="257" spans="2:7" s="85" customFormat="1" x14ac:dyDescent="0.25">
      <c r="B257" s="101"/>
      <c r="C257" s="101"/>
      <c r="D257" s="101"/>
      <c r="E257" s="101"/>
      <c r="F257" s="103"/>
      <c r="G257" s="101"/>
    </row>
    <row r="258" spans="2:7" s="85" customFormat="1" x14ac:dyDescent="0.25">
      <c r="B258" s="101"/>
      <c r="C258" s="101"/>
      <c r="D258" s="101"/>
      <c r="E258" s="101"/>
      <c r="F258" s="103"/>
      <c r="G258" s="101"/>
    </row>
    <row r="259" spans="2:7" s="85" customFormat="1" x14ac:dyDescent="0.25">
      <c r="B259" s="101"/>
      <c r="C259" s="101"/>
      <c r="D259" s="101"/>
      <c r="E259" s="101"/>
      <c r="F259" s="103"/>
      <c r="G259" s="101"/>
    </row>
    <row r="260" spans="2:7" s="85" customFormat="1" x14ac:dyDescent="0.25">
      <c r="B260" s="101"/>
      <c r="C260" s="101"/>
      <c r="D260" s="101"/>
      <c r="E260" s="101"/>
      <c r="F260" s="103"/>
      <c r="G260" s="101"/>
    </row>
    <row r="261" spans="2:7" s="85" customFormat="1" x14ac:dyDescent="0.25">
      <c r="B261" s="101"/>
      <c r="C261" s="101"/>
      <c r="D261" s="101"/>
      <c r="E261" s="101"/>
      <c r="F261" s="103"/>
      <c r="G261" s="101"/>
    </row>
    <row r="262" spans="2:7" s="85" customFormat="1" x14ac:dyDescent="0.25">
      <c r="B262" s="101"/>
      <c r="C262" s="101"/>
      <c r="D262" s="101"/>
      <c r="E262" s="101"/>
      <c r="F262" s="103"/>
      <c r="G262" s="101"/>
    </row>
    <row r="263" spans="2:7" s="85" customFormat="1" x14ac:dyDescent="0.25">
      <c r="B263" s="101"/>
      <c r="C263" s="101"/>
      <c r="D263" s="101"/>
      <c r="E263" s="101"/>
      <c r="F263" s="103"/>
      <c r="G263" s="101"/>
    </row>
    <row r="264" spans="2:7" s="85" customFormat="1" x14ac:dyDescent="0.25">
      <c r="B264" s="101"/>
      <c r="C264" s="101"/>
      <c r="D264" s="101"/>
      <c r="E264" s="101"/>
      <c r="F264" s="103"/>
      <c r="G264" s="101"/>
    </row>
    <row r="265" spans="2:7" s="85" customFormat="1" x14ac:dyDescent="0.25">
      <c r="B265" s="101"/>
      <c r="C265" s="101"/>
      <c r="D265" s="101"/>
      <c r="E265" s="101"/>
      <c r="F265" s="103"/>
      <c r="G265" s="101"/>
    </row>
    <row r="266" spans="2:7" s="85" customFormat="1" x14ac:dyDescent="0.25">
      <c r="B266" s="101"/>
      <c r="C266" s="101"/>
      <c r="D266" s="101"/>
      <c r="E266" s="101"/>
      <c r="F266" s="103"/>
      <c r="G266" s="101"/>
    </row>
    <row r="267" spans="2:7" s="85" customFormat="1" x14ac:dyDescent="0.25">
      <c r="B267" s="101"/>
      <c r="C267" s="101"/>
      <c r="D267" s="101"/>
      <c r="E267" s="101"/>
      <c r="F267" s="103"/>
      <c r="G267" s="101"/>
    </row>
    <row r="268" spans="2:7" s="85" customFormat="1" x14ac:dyDescent="0.25">
      <c r="B268" s="101"/>
      <c r="C268" s="101"/>
      <c r="D268" s="101"/>
      <c r="E268" s="101"/>
      <c r="F268" s="103"/>
      <c r="G268" s="101"/>
    </row>
    <row r="269" spans="2:7" s="85" customFormat="1" x14ac:dyDescent="0.25">
      <c r="B269" s="101"/>
      <c r="C269" s="101"/>
      <c r="D269" s="101"/>
      <c r="E269" s="101"/>
      <c r="F269" s="103"/>
      <c r="G269" s="101"/>
    </row>
    <row r="270" spans="2:7" s="85" customFormat="1" x14ac:dyDescent="0.25">
      <c r="B270" s="101"/>
      <c r="C270" s="101"/>
      <c r="D270" s="101"/>
      <c r="E270" s="101"/>
      <c r="F270" s="103"/>
      <c r="G270" s="101"/>
    </row>
    <row r="271" spans="2:7" s="85" customFormat="1" x14ac:dyDescent="0.25">
      <c r="B271" s="101"/>
      <c r="C271" s="101"/>
      <c r="D271" s="101"/>
      <c r="E271" s="101"/>
      <c r="F271" s="103"/>
      <c r="G271" s="101"/>
    </row>
    <row r="272" spans="2:7" s="85" customFormat="1" x14ac:dyDescent="0.25">
      <c r="B272" s="101"/>
      <c r="C272" s="101"/>
      <c r="D272" s="101"/>
      <c r="E272" s="101"/>
      <c r="F272" s="103"/>
      <c r="G272" s="101"/>
    </row>
    <row r="273" spans="2:7" s="85" customFormat="1" x14ac:dyDescent="0.25">
      <c r="B273" s="101"/>
      <c r="C273" s="101"/>
      <c r="D273" s="101"/>
      <c r="E273" s="101"/>
      <c r="F273" s="103"/>
      <c r="G273" s="101"/>
    </row>
    <row r="274" spans="2:7" s="85" customFormat="1" x14ac:dyDescent="0.25">
      <c r="B274" s="101"/>
      <c r="C274" s="101"/>
      <c r="D274" s="101"/>
      <c r="E274" s="101"/>
      <c r="F274" s="103"/>
      <c r="G274" s="101"/>
    </row>
    <row r="275" spans="2:7" s="85" customFormat="1" x14ac:dyDescent="0.25">
      <c r="B275" s="101"/>
      <c r="C275" s="101"/>
      <c r="D275" s="101"/>
      <c r="E275" s="101"/>
      <c r="F275" s="103"/>
      <c r="G275" s="101"/>
    </row>
    <row r="276" spans="2:7" s="85" customFormat="1" x14ac:dyDescent="0.25">
      <c r="B276" s="101"/>
      <c r="C276" s="101"/>
      <c r="D276" s="101"/>
      <c r="E276" s="101"/>
      <c r="F276" s="103"/>
      <c r="G276" s="101"/>
    </row>
    <row r="277" spans="2:7" s="85" customFormat="1" x14ac:dyDescent="0.25">
      <c r="B277" s="101"/>
      <c r="C277" s="101"/>
      <c r="D277" s="101"/>
      <c r="E277" s="101"/>
      <c r="F277" s="103"/>
      <c r="G277" s="101"/>
    </row>
    <row r="278" spans="2:7" s="85" customFormat="1" x14ac:dyDescent="0.25">
      <c r="B278" s="101"/>
      <c r="C278" s="101"/>
      <c r="D278" s="101"/>
      <c r="E278" s="101"/>
      <c r="F278" s="103"/>
      <c r="G278" s="101"/>
    </row>
    <row r="279" spans="2:7" s="85" customFormat="1" x14ac:dyDescent="0.25">
      <c r="B279" s="101"/>
      <c r="C279" s="101"/>
      <c r="D279" s="101"/>
      <c r="E279" s="101"/>
      <c r="F279" s="103"/>
      <c r="G279" s="101"/>
    </row>
    <row r="280" spans="2:7" s="85" customFormat="1" x14ac:dyDescent="0.25">
      <c r="B280" s="101"/>
      <c r="C280" s="101"/>
      <c r="D280" s="101"/>
      <c r="E280" s="101"/>
      <c r="F280" s="103"/>
      <c r="G280" s="101"/>
    </row>
    <row r="281" spans="2:7" s="85" customFormat="1" x14ac:dyDescent="0.25">
      <c r="B281" s="101"/>
      <c r="C281" s="101"/>
      <c r="D281" s="101"/>
      <c r="E281" s="101"/>
      <c r="F281" s="103"/>
      <c r="G281" s="101"/>
    </row>
    <row r="282" spans="2:7" s="85" customFormat="1" x14ac:dyDescent="0.25">
      <c r="B282" s="101"/>
      <c r="C282" s="101"/>
      <c r="D282" s="101"/>
      <c r="E282" s="101"/>
      <c r="F282" s="103"/>
      <c r="G282" s="101"/>
    </row>
    <row r="283" spans="2:7" s="85" customFormat="1" x14ac:dyDescent="0.25">
      <c r="B283" s="101"/>
      <c r="C283" s="101"/>
      <c r="D283" s="101"/>
      <c r="E283" s="101"/>
      <c r="F283" s="103"/>
      <c r="G283" s="101"/>
    </row>
    <row r="284" spans="2:7" s="85" customFormat="1" x14ac:dyDescent="0.25">
      <c r="B284" s="101"/>
      <c r="C284" s="101"/>
      <c r="D284" s="101"/>
      <c r="E284" s="101"/>
      <c r="F284" s="103"/>
      <c r="G284" s="101"/>
    </row>
    <row r="285" spans="2:7" s="85" customFormat="1" x14ac:dyDescent="0.25">
      <c r="B285" s="101"/>
      <c r="C285" s="101"/>
      <c r="D285" s="101"/>
      <c r="E285" s="101"/>
      <c r="F285" s="103"/>
      <c r="G285" s="101"/>
    </row>
    <row r="286" spans="2:7" s="85" customFormat="1" x14ac:dyDescent="0.25">
      <c r="B286" s="101"/>
      <c r="C286" s="101"/>
      <c r="D286" s="101"/>
      <c r="E286" s="101"/>
      <c r="F286" s="103"/>
      <c r="G286" s="101"/>
    </row>
    <row r="287" spans="2:7" s="85" customFormat="1" x14ac:dyDescent="0.25">
      <c r="B287" s="101"/>
      <c r="C287" s="101"/>
      <c r="D287" s="101"/>
      <c r="E287" s="101"/>
      <c r="F287" s="103"/>
      <c r="G287" s="101"/>
    </row>
    <row r="288" spans="2:7" s="85" customFormat="1" x14ac:dyDescent="0.25">
      <c r="B288" s="101"/>
      <c r="C288" s="101"/>
      <c r="D288" s="101"/>
      <c r="E288" s="101"/>
      <c r="F288" s="103"/>
      <c r="G288" s="101"/>
    </row>
    <row r="289" spans="2:7" s="85" customFormat="1" x14ac:dyDescent="0.25">
      <c r="B289" s="101"/>
      <c r="C289" s="101"/>
      <c r="D289" s="101"/>
      <c r="E289" s="101"/>
      <c r="F289" s="103"/>
      <c r="G289" s="101"/>
    </row>
    <row r="290" spans="2:7" s="85" customFormat="1" x14ac:dyDescent="0.25">
      <c r="B290" s="101"/>
      <c r="C290" s="101"/>
      <c r="D290" s="101"/>
      <c r="E290" s="101"/>
      <c r="F290" s="103"/>
      <c r="G290" s="101"/>
    </row>
    <row r="291" spans="2:7" s="85" customFormat="1" x14ac:dyDescent="0.25">
      <c r="B291" s="101"/>
      <c r="C291" s="101"/>
      <c r="D291" s="101"/>
      <c r="E291" s="101"/>
      <c r="F291" s="103"/>
      <c r="G291" s="101"/>
    </row>
    <row r="292" spans="2:7" s="85" customFormat="1" x14ac:dyDescent="0.25">
      <c r="B292" s="101"/>
      <c r="C292" s="101"/>
      <c r="D292" s="101"/>
      <c r="E292" s="101"/>
      <c r="F292" s="103"/>
      <c r="G292" s="101"/>
    </row>
    <row r="293" spans="2:7" s="85" customFormat="1" x14ac:dyDescent="0.25">
      <c r="B293" s="101"/>
      <c r="C293" s="101"/>
      <c r="D293" s="101"/>
      <c r="E293" s="101"/>
      <c r="F293" s="103"/>
      <c r="G293" s="101"/>
    </row>
    <row r="294" spans="2:7" s="85" customFormat="1" x14ac:dyDescent="0.25">
      <c r="B294" s="101"/>
      <c r="C294" s="101"/>
      <c r="D294" s="101"/>
      <c r="E294" s="101"/>
      <c r="F294" s="103"/>
      <c r="G294" s="101"/>
    </row>
    <row r="295" spans="2:7" s="85" customFormat="1" x14ac:dyDescent="0.25">
      <c r="B295" s="101"/>
      <c r="C295" s="101"/>
      <c r="D295" s="101"/>
      <c r="E295" s="101"/>
      <c r="F295" s="103"/>
      <c r="G295" s="101"/>
    </row>
    <row r="296" spans="2:7" s="85" customFormat="1" x14ac:dyDescent="0.25">
      <c r="B296" s="101"/>
      <c r="C296" s="101"/>
      <c r="D296" s="101"/>
      <c r="E296" s="101"/>
      <c r="F296" s="103"/>
      <c r="G296" s="101"/>
    </row>
    <row r="297" spans="2:7" s="85" customFormat="1" x14ac:dyDescent="0.25">
      <c r="B297" s="101"/>
      <c r="C297" s="101"/>
      <c r="D297" s="101"/>
      <c r="E297" s="101"/>
      <c r="F297" s="103"/>
      <c r="G297" s="101"/>
    </row>
    <row r="298" spans="2:7" s="85" customFormat="1" x14ac:dyDescent="0.25">
      <c r="B298" s="101"/>
      <c r="C298" s="101"/>
      <c r="D298" s="101"/>
      <c r="E298" s="101"/>
      <c r="F298" s="103"/>
      <c r="G298" s="101"/>
    </row>
    <row r="299" spans="2:7" s="85" customFormat="1" x14ac:dyDescent="0.25">
      <c r="B299" s="101"/>
      <c r="C299" s="101"/>
      <c r="D299" s="101"/>
      <c r="E299" s="101"/>
      <c r="F299" s="103"/>
      <c r="G299" s="101"/>
    </row>
    <row r="300" spans="2:7" s="85" customFormat="1" x14ac:dyDescent="0.25">
      <c r="B300" s="101"/>
      <c r="C300" s="101"/>
      <c r="D300" s="101"/>
      <c r="E300" s="101"/>
      <c r="F300" s="103"/>
      <c r="G300" s="101"/>
    </row>
    <row r="301" spans="2:7" s="85" customFormat="1" x14ac:dyDescent="0.25">
      <c r="B301" s="101"/>
      <c r="C301" s="101"/>
      <c r="D301" s="101"/>
      <c r="E301" s="101"/>
      <c r="F301" s="103"/>
      <c r="G301" s="101"/>
    </row>
    <row r="302" spans="2:7" s="85" customFormat="1" x14ac:dyDescent="0.25">
      <c r="B302" s="101"/>
      <c r="C302" s="101"/>
      <c r="D302" s="101"/>
      <c r="E302" s="101"/>
      <c r="F302" s="103"/>
      <c r="G302" s="101"/>
    </row>
    <row r="303" spans="2:7" s="85" customFormat="1" x14ac:dyDescent="0.25">
      <c r="B303" s="101"/>
      <c r="C303" s="101"/>
      <c r="D303" s="101"/>
      <c r="E303" s="101"/>
      <c r="F303" s="103"/>
      <c r="G303" s="101"/>
    </row>
    <row r="304" spans="2:7" s="85" customFormat="1" x14ac:dyDescent="0.25">
      <c r="B304" s="101"/>
      <c r="C304" s="101"/>
      <c r="D304" s="101"/>
      <c r="E304" s="101"/>
      <c r="F304" s="103"/>
      <c r="G304" s="101"/>
    </row>
    <row r="305" spans="2:7" s="85" customFormat="1" x14ac:dyDescent="0.25">
      <c r="B305" s="101"/>
      <c r="C305" s="101"/>
      <c r="D305" s="101"/>
      <c r="E305" s="101"/>
      <c r="F305" s="103"/>
      <c r="G305" s="101"/>
    </row>
    <row r="306" spans="2:7" s="85" customFormat="1" x14ac:dyDescent="0.25">
      <c r="B306" s="101"/>
      <c r="C306" s="101"/>
      <c r="D306" s="101"/>
      <c r="E306" s="101"/>
      <c r="F306" s="103"/>
      <c r="G306" s="101"/>
    </row>
    <row r="307" spans="2:7" s="85" customFormat="1" x14ac:dyDescent="0.25">
      <c r="B307" s="101"/>
      <c r="C307" s="101"/>
      <c r="D307" s="101"/>
      <c r="E307" s="101"/>
      <c r="F307" s="103"/>
      <c r="G307" s="101"/>
    </row>
    <row r="308" spans="2:7" s="85" customFormat="1" x14ac:dyDescent="0.25">
      <c r="B308" s="101"/>
      <c r="C308" s="101"/>
      <c r="D308" s="101"/>
      <c r="E308" s="101"/>
      <c r="F308" s="103"/>
      <c r="G308" s="101"/>
    </row>
    <row r="309" spans="2:7" s="85" customFormat="1" x14ac:dyDescent="0.25">
      <c r="B309" s="101"/>
      <c r="C309" s="101"/>
      <c r="D309" s="101"/>
      <c r="E309" s="101"/>
      <c r="F309" s="103"/>
      <c r="G309" s="101"/>
    </row>
    <row r="310" spans="2:7" s="85" customFormat="1" x14ac:dyDescent="0.25">
      <c r="B310" s="101"/>
      <c r="C310" s="101"/>
      <c r="D310" s="101"/>
      <c r="E310" s="101"/>
      <c r="F310" s="103"/>
      <c r="G310" s="101"/>
    </row>
    <row r="311" spans="2:7" s="85" customFormat="1" x14ac:dyDescent="0.25">
      <c r="B311" s="101"/>
      <c r="C311" s="101"/>
      <c r="D311" s="101"/>
      <c r="E311" s="101"/>
      <c r="F311" s="103"/>
      <c r="G311" s="101"/>
    </row>
    <row r="312" spans="2:7" s="85" customFormat="1" x14ac:dyDescent="0.25">
      <c r="B312" s="101"/>
      <c r="C312" s="101"/>
      <c r="D312" s="101"/>
      <c r="E312" s="101"/>
      <c r="F312" s="103"/>
      <c r="G312" s="101"/>
    </row>
    <row r="313" spans="2:7" s="85" customFormat="1" x14ac:dyDescent="0.25">
      <c r="B313" s="101"/>
      <c r="C313" s="101"/>
      <c r="D313" s="101"/>
      <c r="E313" s="101"/>
      <c r="F313" s="103"/>
      <c r="G313" s="101"/>
    </row>
    <row r="314" spans="2:7" s="85" customFormat="1" x14ac:dyDescent="0.25">
      <c r="B314" s="101"/>
      <c r="C314" s="101"/>
      <c r="D314" s="101"/>
      <c r="E314" s="101"/>
      <c r="F314" s="103"/>
      <c r="G314" s="101"/>
    </row>
    <row r="315" spans="2:7" s="85" customFormat="1" x14ac:dyDescent="0.25">
      <c r="B315" s="101"/>
      <c r="C315" s="101"/>
      <c r="D315" s="101"/>
      <c r="E315" s="101"/>
      <c r="F315" s="103"/>
      <c r="G315" s="101"/>
    </row>
    <row r="316" spans="2:7" s="85" customFormat="1" x14ac:dyDescent="0.25">
      <c r="B316" s="101"/>
      <c r="C316" s="101"/>
      <c r="D316" s="101"/>
      <c r="E316" s="101"/>
      <c r="F316" s="103"/>
      <c r="G316" s="101"/>
    </row>
    <row r="317" spans="2:7" s="85" customFormat="1" x14ac:dyDescent="0.25">
      <c r="B317" s="101"/>
      <c r="C317" s="101"/>
      <c r="D317" s="101"/>
      <c r="E317" s="101"/>
      <c r="F317" s="103"/>
      <c r="G317" s="101"/>
    </row>
    <row r="318" spans="2:7" s="85" customFormat="1" x14ac:dyDescent="0.25">
      <c r="B318" s="101"/>
      <c r="C318" s="101"/>
      <c r="D318" s="101"/>
      <c r="E318" s="101"/>
      <c r="F318" s="103"/>
      <c r="G318" s="101"/>
    </row>
    <row r="319" spans="2:7" s="85" customFormat="1" x14ac:dyDescent="0.25">
      <c r="B319" s="101"/>
      <c r="C319" s="101"/>
      <c r="D319" s="101"/>
      <c r="E319" s="101"/>
      <c r="F319" s="103"/>
      <c r="G319" s="101"/>
    </row>
    <row r="320" spans="2:7" s="85" customFormat="1" x14ac:dyDescent="0.25">
      <c r="B320" s="101"/>
      <c r="C320" s="101"/>
      <c r="D320" s="101"/>
      <c r="E320" s="101"/>
      <c r="F320" s="103"/>
      <c r="G320" s="101"/>
    </row>
    <row r="321" spans="2:7" s="85" customFormat="1" x14ac:dyDescent="0.25">
      <c r="B321" s="101"/>
      <c r="C321" s="101"/>
      <c r="D321" s="101"/>
      <c r="E321" s="101"/>
      <c r="F321" s="103"/>
      <c r="G321" s="101"/>
    </row>
    <row r="322" spans="2:7" s="85" customFormat="1" x14ac:dyDescent="0.25">
      <c r="B322" s="101"/>
      <c r="C322" s="101"/>
      <c r="D322" s="101"/>
      <c r="E322" s="101"/>
      <c r="F322" s="103"/>
      <c r="G322" s="101"/>
    </row>
    <row r="323" spans="2:7" s="85" customFormat="1" x14ac:dyDescent="0.25">
      <c r="B323" s="101"/>
      <c r="C323" s="101"/>
      <c r="D323" s="101"/>
      <c r="E323" s="101"/>
      <c r="F323" s="103"/>
      <c r="G323" s="101"/>
    </row>
    <row r="324" spans="2:7" s="85" customFormat="1" x14ac:dyDescent="0.25">
      <c r="B324" s="101"/>
      <c r="C324" s="101"/>
      <c r="D324" s="101"/>
      <c r="E324" s="101"/>
      <c r="F324" s="103"/>
      <c r="G324" s="101"/>
    </row>
    <row r="325" spans="2:7" s="85" customFormat="1" x14ac:dyDescent="0.25">
      <c r="B325" s="101"/>
      <c r="C325" s="101"/>
      <c r="D325" s="101"/>
      <c r="E325" s="101"/>
      <c r="F325" s="103"/>
      <c r="G325" s="101"/>
    </row>
    <row r="326" spans="2:7" s="85" customFormat="1" x14ac:dyDescent="0.25">
      <c r="B326" s="101"/>
      <c r="C326" s="101"/>
      <c r="D326" s="101"/>
      <c r="E326" s="101"/>
      <c r="F326" s="103"/>
      <c r="G326" s="101"/>
    </row>
    <row r="327" spans="2:7" s="85" customFormat="1" x14ac:dyDescent="0.25">
      <c r="B327" s="101"/>
      <c r="C327" s="101"/>
      <c r="D327" s="101"/>
      <c r="E327" s="101"/>
      <c r="F327" s="103"/>
      <c r="G327" s="101"/>
    </row>
    <row r="328" spans="2:7" s="85" customFormat="1" x14ac:dyDescent="0.25">
      <c r="B328" s="101"/>
      <c r="C328" s="101"/>
      <c r="D328" s="101"/>
      <c r="E328" s="101"/>
      <c r="F328" s="103"/>
      <c r="G328" s="101"/>
    </row>
    <row r="329" spans="2:7" s="85" customFormat="1" x14ac:dyDescent="0.25">
      <c r="B329" s="101"/>
      <c r="C329" s="101"/>
      <c r="D329" s="101"/>
      <c r="E329" s="101"/>
      <c r="F329" s="103"/>
      <c r="G329" s="101"/>
    </row>
    <row r="330" spans="2:7" s="85" customFormat="1" x14ac:dyDescent="0.25">
      <c r="B330" s="101"/>
      <c r="C330" s="101"/>
      <c r="D330" s="101"/>
      <c r="E330" s="101"/>
      <c r="F330" s="103"/>
      <c r="G330" s="101"/>
    </row>
    <row r="331" spans="2:7" s="85" customFormat="1" x14ac:dyDescent="0.25">
      <c r="B331" s="101"/>
      <c r="C331" s="101"/>
      <c r="D331" s="101"/>
      <c r="E331" s="101"/>
      <c r="F331" s="103"/>
      <c r="G331" s="101"/>
    </row>
    <row r="332" spans="2:7" s="85" customFormat="1" x14ac:dyDescent="0.25">
      <c r="B332" s="101"/>
      <c r="C332" s="101"/>
      <c r="D332" s="101"/>
      <c r="E332" s="101"/>
      <c r="F332" s="103"/>
      <c r="G332" s="101"/>
    </row>
    <row r="333" spans="2:7" s="85" customFormat="1" x14ac:dyDescent="0.25">
      <c r="B333" s="101"/>
      <c r="C333" s="101"/>
      <c r="D333" s="101"/>
      <c r="E333" s="101"/>
      <c r="F333" s="103"/>
      <c r="G333" s="101"/>
    </row>
    <row r="334" spans="2:7" s="85" customFormat="1" x14ac:dyDescent="0.25">
      <c r="B334" s="101"/>
      <c r="C334" s="101"/>
      <c r="D334" s="101"/>
      <c r="E334" s="101"/>
      <c r="F334" s="103"/>
      <c r="G334" s="101"/>
    </row>
    <row r="335" spans="2:7" s="85" customFormat="1" x14ac:dyDescent="0.25">
      <c r="B335" s="101"/>
      <c r="C335" s="101"/>
      <c r="D335" s="101"/>
      <c r="E335" s="101"/>
      <c r="F335" s="103"/>
      <c r="G335" s="101"/>
    </row>
    <row r="336" spans="2:7" s="85" customFormat="1" x14ac:dyDescent="0.25">
      <c r="B336" s="101"/>
      <c r="C336" s="101"/>
      <c r="D336" s="101"/>
      <c r="E336" s="101"/>
      <c r="F336" s="103"/>
      <c r="G336" s="101"/>
    </row>
    <row r="337" spans="2:7" s="85" customFormat="1" x14ac:dyDescent="0.25">
      <c r="B337" s="101"/>
      <c r="C337" s="101"/>
      <c r="D337" s="101"/>
      <c r="E337" s="101"/>
      <c r="F337" s="103"/>
      <c r="G337" s="101"/>
    </row>
    <row r="338" spans="2:7" s="85" customFormat="1" x14ac:dyDescent="0.25">
      <c r="B338" s="101"/>
      <c r="C338" s="101"/>
      <c r="D338" s="101"/>
      <c r="E338" s="101"/>
      <c r="F338" s="103"/>
      <c r="G338" s="101"/>
    </row>
    <row r="339" spans="2:7" s="85" customFormat="1" x14ac:dyDescent="0.25">
      <c r="B339" s="101"/>
      <c r="C339" s="101"/>
      <c r="D339" s="101"/>
      <c r="E339" s="101"/>
      <c r="F339" s="103"/>
      <c r="G339" s="101"/>
    </row>
    <row r="340" spans="2:7" s="85" customFormat="1" x14ac:dyDescent="0.25">
      <c r="B340" s="101"/>
      <c r="C340" s="101"/>
      <c r="D340" s="101"/>
      <c r="E340" s="101"/>
      <c r="F340" s="103"/>
      <c r="G340" s="101"/>
    </row>
    <row r="341" spans="2:7" s="85" customFormat="1" x14ac:dyDescent="0.25">
      <c r="B341" s="101"/>
      <c r="C341" s="101"/>
      <c r="D341" s="101"/>
      <c r="E341" s="101"/>
      <c r="F341" s="103"/>
      <c r="G341" s="101"/>
    </row>
    <row r="342" spans="2:7" s="85" customFormat="1" x14ac:dyDescent="0.25">
      <c r="B342" s="101"/>
      <c r="C342" s="101"/>
      <c r="D342" s="101"/>
      <c r="E342" s="101"/>
      <c r="F342" s="103"/>
      <c r="G342" s="101"/>
    </row>
    <row r="343" spans="2:7" s="85" customFormat="1" x14ac:dyDescent="0.25">
      <c r="B343" s="101"/>
      <c r="C343" s="101"/>
      <c r="D343" s="101"/>
      <c r="E343" s="101"/>
      <c r="F343" s="103"/>
      <c r="G343" s="101"/>
    </row>
    <row r="344" spans="2:7" s="85" customFormat="1" x14ac:dyDescent="0.25">
      <c r="B344" s="101"/>
      <c r="C344" s="101"/>
      <c r="D344" s="101"/>
      <c r="E344" s="101"/>
      <c r="F344" s="103"/>
      <c r="G344" s="101"/>
    </row>
    <row r="345" spans="2:7" s="85" customFormat="1" x14ac:dyDescent="0.25">
      <c r="B345" s="101"/>
      <c r="C345" s="101"/>
      <c r="D345" s="101"/>
      <c r="E345" s="101"/>
      <c r="F345" s="103"/>
      <c r="G345" s="101"/>
    </row>
    <row r="346" spans="2:7" s="85" customFormat="1" x14ac:dyDescent="0.25">
      <c r="B346" s="101"/>
      <c r="C346" s="101"/>
      <c r="D346" s="101"/>
      <c r="E346" s="101"/>
      <c r="F346" s="103"/>
      <c r="G346" s="101"/>
    </row>
    <row r="347" spans="2:7" s="85" customFormat="1" x14ac:dyDescent="0.25">
      <c r="B347" s="101"/>
      <c r="C347" s="101"/>
      <c r="D347" s="101"/>
      <c r="E347" s="101"/>
      <c r="F347" s="103"/>
      <c r="G347" s="101"/>
    </row>
    <row r="348" spans="2:7" s="85" customFormat="1" x14ac:dyDescent="0.25">
      <c r="B348" s="101"/>
      <c r="C348" s="101"/>
      <c r="D348" s="101"/>
      <c r="E348" s="101"/>
      <c r="F348" s="103"/>
      <c r="G348" s="101"/>
    </row>
    <row r="349" spans="2:7" s="85" customFormat="1" x14ac:dyDescent="0.25">
      <c r="B349" s="101"/>
      <c r="C349" s="101"/>
      <c r="D349" s="101"/>
      <c r="E349" s="101"/>
      <c r="F349" s="103"/>
      <c r="G349" s="101"/>
    </row>
    <row r="350" spans="2:7" s="85" customFormat="1" x14ac:dyDescent="0.25">
      <c r="B350" s="101"/>
      <c r="C350" s="101"/>
      <c r="D350" s="101"/>
      <c r="E350" s="101"/>
      <c r="F350" s="103"/>
      <c r="G350" s="101"/>
    </row>
    <row r="351" spans="2:7" s="85" customFormat="1" x14ac:dyDescent="0.25">
      <c r="B351" s="101"/>
      <c r="C351" s="101"/>
      <c r="D351" s="101"/>
      <c r="E351" s="101"/>
      <c r="F351" s="103"/>
      <c r="G351" s="101"/>
    </row>
    <row r="352" spans="2:7" s="85" customFormat="1" x14ac:dyDescent="0.25">
      <c r="B352" s="101"/>
      <c r="C352" s="101"/>
      <c r="D352" s="101"/>
      <c r="E352" s="101"/>
      <c r="F352" s="103"/>
      <c r="G352" s="101"/>
    </row>
    <row r="353" spans="2:7" s="85" customFormat="1" x14ac:dyDescent="0.25">
      <c r="B353" s="101"/>
      <c r="C353" s="101"/>
      <c r="D353" s="101"/>
      <c r="E353" s="101"/>
      <c r="F353" s="103"/>
      <c r="G353" s="101"/>
    </row>
    <row r="354" spans="2:7" s="85" customFormat="1" x14ac:dyDescent="0.25">
      <c r="B354" s="101"/>
      <c r="C354" s="101"/>
      <c r="D354" s="101"/>
      <c r="E354" s="101"/>
      <c r="F354" s="103"/>
      <c r="G354" s="101"/>
    </row>
    <row r="355" spans="2:7" s="85" customFormat="1" x14ac:dyDescent="0.25">
      <c r="B355" s="101"/>
      <c r="C355" s="101"/>
      <c r="D355" s="101"/>
      <c r="E355" s="101"/>
      <c r="F355" s="103"/>
      <c r="G355" s="101"/>
    </row>
    <row r="356" spans="2:7" s="85" customFormat="1" x14ac:dyDescent="0.25">
      <c r="B356" s="101"/>
      <c r="C356" s="101"/>
      <c r="D356" s="101"/>
      <c r="E356" s="101"/>
      <c r="F356" s="103"/>
      <c r="G356" s="101"/>
    </row>
    <row r="357" spans="2:7" s="85" customFormat="1" x14ac:dyDescent="0.25">
      <c r="B357" s="101"/>
      <c r="C357" s="101"/>
      <c r="D357" s="101"/>
      <c r="E357" s="101"/>
      <c r="F357" s="103"/>
      <c r="G357" s="101"/>
    </row>
    <row r="358" spans="2:7" s="85" customFormat="1" x14ac:dyDescent="0.25">
      <c r="B358" s="101"/>
      <c r="C358" s="101"/>
      <c r="D358" s="101"/>
      <c r="E358" s="101"/>
      <c r="F358" s="103"/>
      <c r="G358" s="101"/>
    </row>
    <row r="359" spans="2:7" s="85" customFormat="1" x14ac:dyDescent="0.25">
      <c r="B359" s="101"/>
      <c r="C359" s="101"/>
      <c r="D359" s="101"/>
      <c r="E359" s="101"/>
      <c r="F359" s="103"/>
      <c r="G359" s="101"/>
    </row>
    <row r="360" spans="2:7" s="85" customFormat="1" x14ac:dyDescent="0.25">
      <c r="B360" s="101"/>
      <c r="C360" s="101"/>
      <c r="D360" s="101"/>
      <c r="E360" s="101"/>
      <c r="F360" s="103"/>
      <c r="G360" s="101"/>
    </row>
    <row r="361" spans="2:7" s="85" customFormat="1" x14ac:dyDescent="0.25">
      <c r="B361" s="101"/>
      <c r="C361" s="101"/>
      <c r="D361" s="101"/>
      <c r="E361" s="101"/>
      <c r="F361" s="103"/>
      <c r="G361" s="101"/>
    </row>
    <row r="362" spans="2:7" s="85" customFormat="1" x14ac:dyDescent="0.25">
      <c r="B362" s="101"/>
      <c r="C362" s="101"/>
      <c r="D362" s="101"/>
      <c r="E362" s="101"/>
      <c r="F362" s="103"/>
      <c r="G362" s="101"/>
    </row>
    <row r="363" spans="2:7" s="85" customFormat="1" x14ac:dyDescent="0.25">
      <c r="B363" s="101"/>
      <c r="C363" s="101"/>
      <c r="D363" s="101"/>
      <c r="E363" s="101"/>
      <c r="F363" s="103"/>
      <c r="G363" s="101"/>
    </row>
    <row r="364" spans="2:7" s="85" customFormat="1" x14ac:dyDescent="0.25">
      <c r="B364" s="101"/>
      <c r="C364" s="101"/>
      <c r="D364" s="101"/>
      <c r="E364" s="101"/>
      <c r="F364" s="103"/>
      <c r="G364" s="101"/>
    </row>
    <row r="365" spans="2:7" s="85" customFormat="1" x14ac:dyDescent="0.25">
      <c r="B365" s="101"/>
      <c r="C365" s="101"/>
      <c r="D365" s="101"/>
      <c r="E365" s="101"/>
      <c r="F365" s="103"/>
      <c r="G365" s="101"/>
    </row>
    <row r="366" spans="2:7" s="85" customFormat="1" x14ac:dyDescent="0.25">
      <c r="B366" s="101"/>
      <c r="C366" s="101"/>
      <c r="D366" s="101"/>
      <c r="E366" s="101"/>
      <c r="F366" s="103"/>
      <c r="G366" s="101"/>
    </row>
    <row r="367" spans="2:7" s="85" customFormat="1" x14ac:dyDescent="0.25">
      <c r="B367" s="101"/>
      <c r="C367" s="101"/>
      <c r="D367" s="101"/>
      <c r="E367" s="101"/>
      <c r="F367" s="103"/>
      <c r="G367" s="101"/>
    </row>
    <row r="368" spans="2:7" s="85" customFormat="1" x14ac:dyDescent="0.25">
      <c r="B368" s="101"/>
      <c r="C368" s="101"/>
      <c r="D368" s="101"/>
      <c r="E368" s="101"/>
      <c r="F368" s="103"/>
      <c r="G368" s="101"/>
    </row>
    <row r="369" spans="2:7" s="85" customFormat="1" x14ac:dyDescent="0.25">
      <c r="B369" s="101"/>
      <c r="C369" s="101"/>
      <c r="D369" s="101"/>
      <c r="E369" s="101"/>
      <c r="F369" s="103"/>
      <c r="G369" s="101"/>
    </row>
    <row r="370" spans="2:7" s="85" customFormat="1" x14ac:dyDescent="0.25">
      <c r="B370" s="101"/>
      <c r="C370" s="101"/>
      <c r="D370" s="101"/>
      <c r="E370" s="101"/>
      <c r="F370" s="103"/>
      <c r="G370" s="101"/>
    </row>
    <row r="371" spans="2:7" s="85" customFormat="1" x14ac:dyDescent="0.25">
      <c r="B371" s="101"/>
      <c r="C371" s="101"/>
      <c r="D371" s="101"/>
      <c r="E371" s="101"/>
      <c r="F371" s="103"/>
      <c r="G371" s="101"/>
    </row>
    <row r="372" spans="2:7" s="85" customFormat="1" x14ac:dyDescent="0.25">
      <c r="B372" s="101"/>
      <c r="C372" s="101"/>
      <c r="D372" s="101"/>
      <c r="E372" s="101"/>
      <c r="F372" s="103"/>
      <c r="G372" s="101"/>
    </row>
    <row r="373" spans="2:7" s="85" customFormat="1" x14ac:dyDescent="0.25">
      <c r="B373" s="101"/>
      <c r="C373" s="101"/>
      <c r="D373" s="101"/>
      <c r="E373" s="101"/>
      <c r="F373" s="103"/>
      <c r="G373" s="101"/>
    </row>
  </sheetData>
  <sheetProtection algorithmName="SHA-512" hashValue="pTPJFUrmrVsAImbJndtUFZXTb54SkG4rYIQVzPiuUVO4LW5j1Qpp5XC4Jyv+WY4wGI421r7enwuQnLMVBX+kuQ==" saltValue="p+9h3z9MB4vidqWCwNuoMg==" spinCount="100000" sheet="1" selectLockedCells="1"/>
  <mergeCells count="34">
    <mergeCell ref="D43:F43"/>
    <mergeCell ref="D48:F48"/>
    <mergeCell ref="C15:D15"/>
    <mergeCell ref="C27:D27"/>
    <mergeCell ref="C44:D44"/>
    <mergeCell ref="E20:F20"/>
    <mergeCell ref="D21:E21"/>
    <mergeCell ref="D11:F11"/>
    <mergeCell ref="C13:D13"/>
    <mergeCell ref="C14:D14"/>
    <mergeCell ref="E12:F14"/>
    <mergeCell ref="D9:F9"/>
    <mergeCell ref="D10:F10"/>
    <mergeCell ref="B1:F1"/>
    <mergeCell ref="D3:F3"/>
    <mergeCell ref="C5:F5"/>
    <mergeCell ref="C6:F6"/>
    <mergeCell ref="C8:F8"/>
    <mergeCell ref="C67:F67"/>
    <mergeCell ref="C79:E79"/>
    <mergeCell ref="C77:D77"/>
    <mergeCell ref="D23:E23"/>
    <mergeCell ref="D25:E25"/>
    <mergeCell ref="C78:D78"/>
    <mergeCell ref="B62:F62"/>
    <mergeCell ref="D50:F50"/>
    <mergeCell ref="C51:F51"/>
    <mergeCell ref="C75:D75"/>
    <mergeCell ref="F70:F74"/>
    <mergeCell ref="D66:F66"/>
    <mergeCell ref="C54:F54"/>
    <mergeCell ref="E55:F55"/>
    <mergeCell ref="B25:B26"/>
    <mergeCell ref="B23:B24"/>
  </mergeCells>
  <phoneticPr fontId="1" type="noConversion"/>
  <conditionalFormatting sqref="C67:F67">
    <cfRule type="expression" dxfId="1" priority="1">
      <formula>$C$67=$C$59</formula>
    </cfRule>
  </conditionalFormatting>
  <conditionalFormatting sqref="D66:F66">
    <cfRule type="expression" dxfId="0" priority="2">
      <formula>$D$66=$C$60</formula>
    </cfRule>
  </conditionalFormatting>
  <pageMargins left="0.70866141732283472" right="0.70866141732283472" top="0.59055118110236227" bottom="0.59055118110236227" header="0.31496062992125984" footer="0.31496062992125984"/>
  <pageSetup paperSize="8" orientation="portrait" r:id="rId1"/>
  <headerFooter>
    <oddFooter>&amp;C&amp;8© HC - HEIGL CONSULTING ZT GmbH</oddFooter>
  </headerFooter>
  <ignoredErrors>
    <ignoredError sqref="D20" formulaRange="1"/>
    <ignoredError sqref="D12" unlockedFormula="1"/>
    <ignoredError sqref="F26 F58:F59 C58:C59 E58:E59 C13:C14 C51" evalErro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Erläuterungen</vt:lpstr>
      <vt:lpstr>Berechnungen</vt:lpstr>
      <vt:lpstr>Berechnungen!Druckbereich</vt:lpstr>
      <vt:lpstr>Erläuterungen!Druckbereich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Theresia Heigl-Tötsch</dc:creator>
  <cp:lastModifiedBy>Isolde Seirer-Melinz</cp:lastModifiedBy>
  <cp:lastPrinted>2024-09-20T11:17:05Z</cp:lastPrinted>
  <dcterms:created xsi:type="dcterms:W3CDTF">2023-01-23T10:03:55Z</dcterms:created>
  <dcterms:modified xsi:type="dcterms:W3CDTF">2026-09-15T14:21:00Z</dcterms:modified>
</cp:coreProperties>
</file>